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725" tabRatio="813" firstSheet="2" activeTab="3"/>
  </bookViews>
  <sheets>
    <sheet name="XXXXXXX" sheetId="1" state="veryHidden" r:id="rId1"/>
    <sheet name="ผ่อง" sheetId="2" state="veryHidden" r:id="rId2"/>
    <sheet name="FACTOR F" sheetId="3" r:id="rId3"/>
    <sheet name="ปร.4" sheetId="4" r:id="rId4"/>
    <sheet name="ปร.5(ก)" sheetId="5" r:id="rId5"/>
    <sheet name="ปร.5(ข)" sheetId="6" r:id="rId6"/>
    <sheet name="ปร.6" sheetId="7" r:id="rId7"/>
  </sheets>
  <externalReferences>
    <externalReference r:id="rId10"/>
  </externalReferences>
  <definedNames>
    <definedName name="_day1" localSheetId="6">#REF!</definedName>
    <definedName name="_day1">#REF!</definedName>
    <definedName name="_day10" localSheetId="6">#REF!</definedName>
    <definedName name="_day10">#REF!</definedName>
    <definedName name="_day11" localSheetId="6">#REF!</definedName>
    <definedName name="_day11">#REF!</definedName>
    <definedName name="_day12" localSheetId="6">#REF!</definedName>
    <definedName name="_day12">#REF!</definedName>
    <definedName name="_day13" localSheetId="6">#REF!</definedName>
    <definedName name="_day13">#REF!</definedName>
    <definedName name="_day19" localSheetId="6">#REF!</definedName>
    <definedName name="_day19">#REF!</definedName>
    <definedName name="_day2" localSheetId="6">#REF!</definedName>
    <definedName name="_day2">#REF!</definedName>
    <definedName name="_day3" localSheetId="6">#REF!</definedName>
    <definedName name="_day3">#REF!</definedName>
    <definedName name="_day4" localSheetId="6">#REF!</definedName>
    <definedName name="_day4">#REF!</definedName>
    <definedName name="_day5" localSheetId="6">#REF!</definedName>
    <definedName name="_day5">#REF!</definedName>
    <definedName name="_day6" localSheetId="6">#REF!</definedName>
    <definedName name="_day6">#REF!</definedName>
    <definedName name="_day7" localSheetId="6">#REF!</definedName>
    <definedName name="_day7">#REF!</definedName>
    <definedName name="_day8" localSheetId="6">#REF!</definedName>
    <definedName name="_day8">#REF!</definedName>
    <definedName name="_day9" localSheetId="6">#REF!</definedName>
    <definedName name="_day9">#REF!</definedName>
    <definedName name="_xlfn.BAHTTEXT" hidden="1">#NAME?</definedName>
    <definedName name="cost1" localSheetId="6">#REF!</definedName>
    <definedName name="cost1">#REF!</definedName>
    <definedName name="cost10" localSheetId="6">#REF!</definedName>
    <definedName name="cost10">#REF!</definedName>
    <definedName name="cost11" localSheetId="6">#REF!</definedName>
    <definedName name="cost11">#REF!</definedName>
    <definedName name="cost12" localSheetId="6">#REF!</definedName>
    <definedName name="cost12">#REF!</definedName>
    <definedName name="cost13" localSheetId="6">#REF!</definedName>
    <definedName name="cost13">#REF!</definedName>
    <definedName name="cost2" localSheetId="6">#REF!</definedName>
    <definedName name="cost2">#REF!</definedName>
    <definedName name="cost3" localSheetId="6">#REF!</definedName>
    <definedName name="cost3">#REF!</definedName>
    <definedName name="cost4" localSheetId="6">#REF!</definedName>
    <definedName name="cost4">#REF!</definedName>
    <definedName name="cost5" localSheetId="6">#REF!</definedName>
    <definedName name="cost5">#REF!</definedName>
    <definedName name="cost6" localSheetId="6">#REF!</definedName>
    <definedName name="cost6">#REF!</definedName>
    <definedName name="cost7" localSheetId="6">#REF!</definedName>
    <definedName name="cost7">#REF!</definedName>
    <definedName name="cost8" localSheetId="6">#REF!</definedName>
    <definedName name="cost8">#REF!</definedName>
    <definedName name="cost9" localSheetId="6">#REF!</definedName>
    <definedName name="cost9">#REF!</definedName>
    <definedName name="LLOOO" localSheetId="6">#REF!</definedName>
    <definedName name="LLOOO">#REF!</definedName>
    <definedName name="_xlnm.Print_Area" localSheetId="4">'ปร.5(ก)'!$B$1:$H$40</definedName>
    <definedName name="_xlnm.Print_Area" localSheetId="5">'ปร.5(ข)'!$A$1:$G$40</definedName>
    <definedName name="PRINT_AREA_MI" localSheetId="6">#REF!</definedName>
    <definedName name="PRINT_AREA_MI">#REF!</definedName>
    <definedName name="_xlnm.Print_Titles" localSheetId="3">'ปร.4'!$1:$10</definedName>
    <definedName name="กกกกก" localSheetId="6">#REF!</definedName>
    <definedName name="กกกกก">#REF!</definedName>
    <definedName name="งานทั่วไป" localSheetId="6">'[1]ภูมิทัศน์'!#REF!</definedName>
    <definedName name="งานทั่วไป">'[1]ภูมิทัศน์'!#REF!</definedName>
    <definedName name="งานบัวเชิงผนัง" localSheetId="6">'[1]ภูมิทัศน์'!#REF!</definedName>
    <definedName name="งานบัวเชิงผนัง">'[1]ภูมิทัศน์'!#REF!</definedName>
    <definedName name="งานประตูหน้าต่าง" localSheetId="6">'[1]ภูมิทัศน์'!#REF!</definedName>
    <definedName name="งานประตูหน้าต่าง">'[1]ภูมิทัศน์'!#REF!</definedName>
    <definedName name="งานผนัง" localSheetId="6">'[1]ภูมิทัศน์'!#REF!</definedName>
    <definedName name="งานผนัง">'[1]ภูมิทัศน์'!#REF!</definedName>
    <definedName name="งานฝ้าเพดาน" localSheetId="6">'[1]ภูมิทัศน์'!#REF!</definedName>
    <definedName name="งานฝ้าเพดาน">'[1]ภูมิทัศน์'!#REF!</definedName>
    <definedName name="งานพื้น" localSheetId="6">'[1]ภูมิทัศน์'!#REF!</definedName>
    <definedName name="งานพื้น">'[1]ภูมิทัศน์'!#REF!</definedName>
    <definedName name="งานสุขภัณฑ์" localSheetId="6">'[1]ภูมิทัศน์'!#REF!</definedName>
    <definedName name="งานสุขภัณฑ์">'[1]ภูมิทัศน์'!#REF!</definedName>
    <definedName name="งานหลังคา" localSheetId="6">'[1]ภูมิทัศน์'!#REF!</definedName>
    <definedName name="งานหลังคา">'[1]ภูมิทัศน์'!#REF!</definedName>
    <definedName name="จัดสร้าง" localSheetId="6">#REF!</definedName>
    <definedName name="จัดสร้าง">#REF!</definedName>
    <definedName name="ใช่" localSheetId="6">#REF!</definedName>
    <definedName name="ใช่">#REF!</definedName>
    <definedName name="ดด" localSheetId="6">#REF!</definedName>
    <definedName name="ดด">#REF!</definedName>
    <definedName name="วววววววว" localSheetId="6">#REF!</definedName>
    <definedName name="วววววววว">#REF!</definedName>
    <definedName name="ววววววววว" localSheetId="6">#REF!</definedName>
    <definedName name="ววววววววว">#REF!</definedName>
    <definedName name="ศาลปกครอง" localSheetId="6">#REF!</definedName>
    <definedName name="ศาลปกครอง">#REF!</definedName>
  </definedNames>
  <calcPr fullCalcOnLoad="1"/>
</workbook>
</file>

<file path=xl/sharedStrings.xml><?xml version="1.0" encoding="utf-8"?>
<sst xmlns="http://schemas.openxmlformats.org/spreadsheetml/2006/main" count="443" uniqueCount="231">
  <si>
    <t>สรุป</t>
  </si>
  <si>
    <t>ค่าแรงงาน</t>
  </si>
  <si>
    <t>ค่าก่อสร้าง</t>
  </si>
  <si>
    <t>จำนวน</t>
  </si>
  <si>
    <t>หน่วย</t>
  </si>
  <si>
    <t>จำนวนเงิน</t>
  </si>
  <si>
    <t>หมายเหตุ</t>
  </si>
  <si>
    <t>ค่าวัสดุและแรงงาน</t>
  </si>
  <si>
    <t>ราคาต่อหน่วย</t>
  </si>
  <si>
    <t>ลำดับที่</t>
  </si>
  <si>
    <t>รายการ</t>
  </si>
  <si>
    <t xml:space="preserve"> </t>
  </si>
  <si>
    <t>หน่วย : บาท</t>
  </si>
  <si>
    <t>รวมค่าก่อสร้าง</t>
  </si>
  <si>
    <t>ค่างาน</t>
  </si>
  <si>
    <t>ค่างานต้นทุน</t>
  </si>
  <si>
    <t>ค่าวัสดุ</t>
  </si>
  <si>
    <t>รวม</t>
  </si>
  <si>
    <t>แบบแสดงรายการ ปริมาณงาน และราคา</t>
  </si>
  <si>
    <t xml:space="preserve">  เงื่อนไขการใช้ตาราง Factor F</t>
  </si>
  <si>
    <t>แบบสรุปค่าก่อสร้าง</t>
  </si>
  <si>
    <t>แบบสรุปค่าครุภัณฑ์จัดซื้อ</t>
  </si>
  <si>
    <t xml:space="preserve">                      ราคากลาง</t>
  </si>
  <si>
    <t>รวมค่าก่อสร้างทั้งโครงการ/งานก่อสร้าง</t>
  </si>
  <si>
    <t>หมวดงานสถาปัตยกรรม</t>
  </si>
  <si>
    <t>หน้า</t>
  </si>
  <si>
    <t>ลงชื่อ.........................................................</t>
  </si>
  <si>
    <t>ผู้ประมาณราคา</t>
  </si>
  <si>
    <t>ผู้ตรวจสอบ</t>
  </si>
  <si>
    <t>( นายกฤษณะ  สิงห์เรือง )</t>
  </si>
  <si>
    <t>( นายฉลาด  แสวงดี )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</si>
  <si>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</si>
  <si>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</si>
  <si>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</si>
  <si>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>ค่าแรง</t>
  </si>
  <si>
    <t>การคำนวณหาค่า  FACTOR F</t>
  </si>
  <si>
    <t>ค่างาน(ทุน)</t>
  </si>
  <si>
    <t>FACTOR F</t>
  </si>
  <si>
    <t>เงื่อนไข</t>
  </si>
  <si>
    <t>ล้านบาท</t>
  </si>
  <si>
    <t>เงินล่วงหน้าจ่าย</t>
  </si>
  <si>
    <t>ค่าประกันผลงาน หัก</t>
  </si>
  <si>
    <t>ดอกเบี้ยเงินกู้</t>
  </si>
  <si>
    <t>ค่าภาษีมูลค่าเพิ่ม (VAT)</t>
  </si>
  <si>
    <t>ตัวอย่าง  การคำนวณหาค่า FACTOR F สำหรับงานก่อสร้าง อาคารแห่งหนึ่ง</t>
  </si>
  <si>
    <t>ซึ่งมีมูลค่าวัสดุและแรงงาน(ค่างานส่วนที่ 1)  = 3,380,902.76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</si>
  <si>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</si>
  <si>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</si>
  <si>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</si>
  <si>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</si>
  <si>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</si>
  <si>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สูตรการหาค่า Factor F  =  D -                   (D - E)  x  (A - B)</t>
  </si>
  <si>
    <t xml:space="preserve">                                                                                   (C - B)</t>
  </si>
  <si>
    <t>แทนค่าสูตร  FACTOR F                                (D - E)</t>
  </si>
  <si>
    <t xml:space="preserve">                                                                             (A - B)</t>
  </si>
  <si>
    <t xml:space="preserve">                                                                             (C - B)</t>
  </si>
  <si>
    <t>ปรับใหม่</t>
  </si>
  <si>
    <r>
      <rPr>
        <sz val="16"/>
        <color indexed="8"/>
        <rFont val="Calibri"/>
        <family val="2"/>
      </rPr>
      <t>&gt;</t>
    </r>
    <r>
      <rPr>
        <sz val="16"/>
        <color indexed="8"/>
        <rFont val="Angsana New"/>
        <family val="1"/>
      </rPr>
      <t>500</t>
    </r>
  </si>
  <si>
    <t>ราคาค่า Factor F</t>
  </si>
  <si>
    <t>สรุปผลการประมาณราคาค่าก่อสร้าง</t>
  </si>
  <si>
    <t xml:space="preserve">หน่วยงานออกแบบแปลนและรายการ   </t>
  </si>
  <si>
    <t xml:space="preserve">ประมาณราคาตามแบบ    ปร.4    จำนวน  </t>
  </si>
  <si>
    <t>แผ่น</t>
  </si>
  <si>
    <t xml:space="preserve">ราคาค่าวัสดุ สำนักดัชนีเศรษฐกิจการค้า  กระทรวงพาณิชย์ อุบลราชธานี  ประจำเดือน  </t>
  </si>
  <si>
    <t xml:space="preserve">ราคาค่าแรงงานตามบัญชีค่าแรงงาน สำหรับคำนวนราคากลางงานก่อสร้าง  เดือน  </t>
  </si>
  <si>
    <t xml:space="preserve">ตุลาคม </t>
  </si>
  <si>
    <t>ประมาณราคาเมื่อ  วันที่</t>
  </si>
  <si>
    <t xml:space="preserve">ปรับราคาเมื่อ วันที่ </t>
  </si>
  <si>
    <r>
      <t xml:space="preserve">หลักเกณฑ์การคำนวณค่า FACTOR F  </t>
    </r>
    <r>
      <rPr>
        <b/>
        <u val="single"/>
        <sz val="14"/>
        <rFont val="CordiaUPC"/>
        <family val="2"/>
      </rPr>
      <t xml:space="preserve">ตามหนังสือกรมบัญชีกลาง ที่ กค 0405.3/ว 364  ลงวันที่ 15 กันยายน 2559 </t>
    </r>
  </si>
  <si>
    <t>%</t>
  </si>
  <si>
    <t>เงินประกันผลงานหัก</t>
  </si>
  <si>
    <t>ภาษีมูลค่าเพิ่ม</t>
  </si>
  <si>
    <t>FACTOR F แบบ ปร.6</t>
  </si>
  <si>
    <t>หลักเกณฑ์การคำนวณค่า FACTOR F  ตามหนังสือกรมบัญชีกลาง ที่ กค 0405.3/ว 364  ลงวันที่ 15 กันยายน 2559 (FACTOR F งานอาคาร)</t>
  </si>
  <si>
    <t>หน่วยงานออกแบบแปลนและรายการ   :</t>
  </si>
  <si>
    <t>แบบ ปร.4 จำนวน</t>
  </si>
  <si>
    <t>แบบ ปร.4 (ครุภัณฑ์จัดซื้อ) จำนวน</t>
  </si>
  <si>
    <t>ส่วนที่ 1 ค่างานต้นทุน (คำนวณในราคาทุน)</t>
  </si>
  <si>
    <t>ตร.ม.</t>
  </si>
  <si>
    <t>ชุด</t>
  </si>
  <si>
    <t>เมตร</t>
  </si>
  <si>
    <t>ลบ.ม.</t>
  </si>
  <si>
    <t>หมวดงานโครงสร้าง</t>
  </si>
  <si>
    <t>กก.</t>
  </si>
  <si>
    <t>รวมหมวดงานโครงสร้าง</t>
  </si>
  <si>
    <t>งานระบบไฟฟ้าและแสงสว่าง</t>
  </si>
  <si>
    <t>รวมงานระบบไฟฟ้าและแสงสว่าง</t>
  </si>
  <si>
    <t>เหมา</t>
  </si>
  <si>
    <t>หมวดระบบสุขาภิบาล</t>
  </si>
  <si>
    <t xml:space="preserve"> หมวดงานไฟฟ้าแสงสว่าง</t>
  </si>
  <si>
    <t>หน่วยงานเจ้าของโครงการ : คณะกรรมการบริหารโรงพยาบาลสรรพสิทธิประสงค์</t>
  </si>
  <si>
    <t>19</t>
  </si>
  <si>
    <t>กลุ่มงานโครงการสร้างพื้นฐานและวิศวกรรมทางการแพทย์</t>
  </si>
  <si>
    <t xml:space="preserve"> ส่วนราชการ  กลุ่มงานโครงการสร้างพื้นฐานและวิศวกรรมทางการแพทย์ โรงพยาบาลสรรพสิทธฺประสงค์ อุบลราชธานี</t>
  </si>
  <si>
    <t>วิศวกรรมทางการแพทย์</t>
  </si>
  <si>
    <t>หัวหน้ากลุ่มงานโครงการสร้างพื้นฐานและ</t>
  </si>
  <si>
    <t>ชื่อโครงการ/งานก่อสร้าง : แบบก่อสร้างปรับปรุง ศูนย์ตรวจสุขภาพบริเวณอาคารผู้ป่วยนอกชั้น 1</t>
  </si>
  <si>
    <t>สถานที่ก่อสร้าง :  อาคารผู้ป่วยนอกชั้น 1</t>
  </si>
  <si>
    <t>แบบเลขที่ : 38/61</t>
  </si>
  <si>
    <t xml:space="preserve">คำนวณราคากลาง เมื่อวันที่ </t>
  </si>
  <si>
    <t xml:space="preserve"> - ทรายหยาบรองพื้น</t>
  </si>
  <si>
    <t xml:space="preserve"> - คอนกรีตหยาบ</t>
  </si>
  <si>
    <t xml:space="preserve"> - คอนกรีตโครงสร้าง 240 ksc (CU)</t>
  </si>
  <si>
    <t xml:space="preserve">  - งานไม้แบบหล่อคอนกรีต</t>
  </si>
  <si>
    <t>ตรม.</t>
  </si>
  <si>
    <t xml:space="preserve">     - ตะปู (0.25 กก./ตร.ม.)</t>
  </si>
  <si>
    <t xml:space="preserve"> - ลวดผูกเหล็ก</t>
  </si>
  <si>
    <t xml:space="preserve"> - WM 4 mm @ 0.20x0.20 m.</t>
  </si>
  <si>
    <t>ห้องโถงต้อนรับ งานโครงสร้าง (เทพื้นห้องน้ำยกพื้นสูงจากเดิม)</t>
  </si>
  <si>
    <t>งานพื้น</t>
  </si>
  <si>
    <t xml:space="preserve"> - งานทำความสะอาดผิวพื้นเดิม</t>
  </si>
  <si>
    <t xml:space="preserve"> - งานเตรียมพื้นเดิม</t>
  </si>
  <si>
    <t xml:space="preserve"> - พื้น F1 ปูกระเบื้องลายหินอ่อน ขนาด 60x60 ซม. สีน็อตติ้ง ฮิลล์ เทา (ตัดขอบ) 24X24A</t>
  </si>
  <si>
    <t xml:space="preserve"> - ผนัง 1 ผนังเบาโครงเคร่าเหล็กชุบสังกะสี วงกบแนวตั้ง @ 0.60 กรุแผ่นไม้อัดยาง 10 ม.ม. ห้องตรวจ</t>
  </si>
  <si>
    <t xml:space="preserve"> - ผนัง 2 ผนังก่ออิฐมอญครึ่งแผ่น ฉาบเรียบ ทาสี พร้อมทาสีรองพื้นชนิดกันเชื้อราหรือตะใคร่น้ำ TOA หรือเที่ยบเท่า</t>
  </si>
  <si>
    <t xml:space="preserve"> - ฉาบปูนเรียบ</t>
  </si>
  <si>
    <t xml:space="preserve"> - เสาเอ็น 10x10 ซ.ม.ประตู-หน้าต่าง สูง 3.00 ม.</t>
  </si>
  <si>
    <t>ม.</t>
  </si>
  <si>
    <t xml:space="preserve"> - ทับหลังผนัง 10x10 ซ.ม. ประตู-หน้าต่าง เทที่ความสูง 2.00 ม.</t>
  </si>
  <si>
    <t>งานฝ้าเพดาน</t>
  </si>
  <si>
    <t xml:space="preserve"> - C1 ฝ้าเพดาน ยิปซั่มบอร์ด  หนา 9 ม.ม. โครง C-Line ฉาบเรียบ</t>
  </si>
  <si>
    <t xml:space="preserve"> - C1 ฝ้าเพดาน ยิปซั่มบอร์ด  หนา 9 ม.ม. โครง C-Line ฉาบเรียบ ฝ้าหลุม</t>
  </si>
  <si>
    <t>งานตกแต่งเสา</t>
  </si>
  <si>
    <t xml:space="preserve"> -  ไม้อัดยางหนา 10 มม.</t>
  </si>
  <si>
    <t xml:space="preserve"> -  กระจกเคลือบสี Glassform สี CollBlue CK-GY4 </t>
  </si>
  <si>
    <t xml:space="preserve"> -  กรุปิดผิวด้วย ลามิเนต Lamitak สี CEW 5225X </t>
  </si>
  <si>
    <t xml:space="preserve"> -  คิ้วอลูมิเนียม หนา 10 มม. </t>
  </si>
  <si>
    <t xml:space="preserve"> -  บัวผนัง STAINLESS กว้าง 10 ซม  หนา 1 ซม</t>
  </si>
  <si>
    <t>งานตกแต่งผนังห้องตรวจ ผนัง 1 และผนัง 2</t>
  </si>
  <si>
    <t xml:space="preserve"> -  กรุปิดผิวด้วย Lamitak สี WY 5216D</t>
  </si>
  <si>
    <t xml:space="preserve"> - กรุกระเบื้องCOTTOWT 8x12 แคโรไลน์ มอคค่า PM</t>
  </si>
  <si>
    <t xml:space="preserve"> - ประตูบานเลื่อนรางแขวนบน ซ่อนในผนัง No.2</t>
  </si>
  <si>
    <t>งานตกแต่งผนัง ELEVATION-A ภายนอก</t>
  </si>
  <si>
    <t xml:space="preserve"> - งานตกแต่งเสาภายนอก ไม้อัดยางหนา 10 มม. </t>
  </si>
  <si>
    <t xml:space="preserve"> -  งานตกแต่งเสาภายนอก กรุปิดผิวด้วย Stoneveneer สี,รุ่น Autumnwhite</t>
  </si>
  <si>
    <t xml:space="preserve"> - F1</t>
  </si>
  <si>
    <t xml:space="preserve"> - F2</t>
  </si>
  <si>
    <t xml:space="preserve"> - F3</t>
  </si>
  <si>
    <t xml:space="preserve"> - F4</t>
  </si>
  <si>
    <t>งานเฟอร์นิเจอร์</t>
  </si>
  <si>
    <t>งานประตู - หน้าต่าง</t>
  </si>
  <si>
    <t xml:space="preserve"> - D1 ไม้ MDF หนา 25 ม.ม. ปิดผิวด้วย Lamitak สี cew 5225x เซาะร่อง 10 ม.ม. ตามแบบ (รวมผนังตกแต่ง 2.60x3.00)</t>
  </si>
  <si>
    <t xml:space="preserve"> - D2 ไม้ MDF หนา 25 ม.ม. ปิดผิวด้วย Lamitak สี cew 5225x เซาะร่อง 10 ม.ม. ตามแบบ  (รวมผนังตกแต่ง 0.90x0.95)</t>
  </si>
  <si>
    <t xml:space="preserve"> - D4 บานสวิงไม้ MDF หนา 25 ม.ม. ปิดผิวด้วย Lamitak สี cew 5225x 10 ม.ม. ตามแบบติดกับเฟอร์นิเจอร์ F1</t>
  </si>
  <si>
    <t xml:space="preserve"> - WD 1 บานเลื่อนกระจก พร้อมช่องแสงติดตาย วงกบอลูมีเนียม  2"x4"  หนาไม่ต่ำกว่า 1.4 ม.ม.  กระจกฝ้า หนา 6 มม.</t>
  </si>
  <si>
    <t xml:space="preserve"> - WD 2 บานติดตาย วงกบอลูมีเนียม  2"x4"  หนาไม่ต่ำกว่า 1.4 ม.ม.  กระจกใส หนา 6 มม.</t>
  </si>
  <si>
    <t xml:space="preserve"> - WD 3 บานติดตาย วงกบอลูมีเนียม  2"x4"  หนาไม่ต่ำกว่า 1.4 ม.ม.  กระจกใส หนา 6 มม.</t>
  </si>
  <si>
    <t xml:space="preserve"> - WD 4 บานติดตาย วงกบอลูมีเนียม  2"x4"  หนาไม่ต่ำกว่า 1.4 ม.ม.  กระจกใส หนา 6 มม.</t>
  </si>
  <si>
    <t xml:space="preserve"> - WD 5 บานติดตาย วงกบอลูมีเนียม  2"x4"  หนาไม่ต่ำกว่า 1.4 ม.ม.  กระจกใส หนา 6 มม. ติดสติ๊กเกอร์สีขาวขุ่น ตามแบบ</t>
  </si>
  <si>
    <t>ห้องน้ำ</t>
  </si>
  <si>
    <t xml:space="preserve"> - พื้น F2 ปูกระเบื้อง COTTO ขนาด 60x60 ซม.GP บี-แมน เบจ ตัดขอบ PM ผิวหยาบ </t>
  </si>
  <si>
    <t xml:space="preserve"> - พื้น ST1 หินแกรนิต หนา 20 MM.สีดำจีน ผิวขัดมัน </t>
  </si>
  <si>
    <t>งานผนัง</t>
  </si>
  <si>
    <t xml:space="preserve"> - ผนัง W1 ผนังกรุกระเบื้อง COTTO ขนาด WT 8"x16" เทนเดอร์ ขาว PM
</t>
  </si>
  <si>
    <t xml:space="preserve"> - ผนัง W2 ผนังกรุกระเบื้อง COTTO ขนาด  8"x16" A ทราวิส วอร์ม กลาง PM 
</t>
  </si>
  <si>
    <t xml:space="preserve"> - ผนัง W3 ผนังกรุกระเบื้อง COTTO ขนาด WT 10"x16" A เลดี้ วู้ด น้ำตาลอ่อน 
</t>
  </si>
  <si>
    <t xml:space="preserve"> - C1 ฝ้าเพดาน ยิปซั่มบอร์ด  หนา 9 ม.ม. ชนิดกันชื้น โครง C-Line ฉาบเรียบ</t>
  </si>
  <si>
    <t xml:space="preserve"> - D3 กระจกฝ้า  หนา 6 มม. ไม้ MDF หนา 25 ม.ม. ปิดผิวด้วย Lamitak สี cew 5225x ตามแบบ</t>
  </si>
  <si>
    <t xml:space="preserve"> - WD 6 หน้าต่างบานกระทุ้ง วงกบอลูมีเนียม  2"x4"  หนาไม่ต่ำกว่า 1.4 ม.ม.  กระจกฝ้า หนา 6 มม.</t>
  </si>
  <si>
    <t xml:space="preserve"> - WD 7 หน้าต่างบานกระทุ้ง วงกบอลูมีเนียม  2"x4"  หนาไม่ต่ำกว่า 1.4 ม.ม.  กระจกฝ้า หนา 6 มม.</t>
  </si>
  <si>
    <t xml:space="preserve"> - WD 8 หน้าต่างบานกระทุ้ง วงกบอลูมีเนียม  2"x4"  หนาไม่ต่ำกว่า 1.4 ม.ม.  กระจกฝ้า หนา 6 มม.</t>
  </si>
  <si>
    <t xml:space="preserve"> - WD 9 หน้าต่างบานเปิด บานเกล็ดอลูมิเนียม วงกบอลูมีเนียม  2"x4"  หนาไม่ต่ำกว่า 1.4 ม.ม. </t>
  </si>
  <si>
    <t xml:space="preserve"> งานสุขภัณฑ์</t>
  </si>
  <si>
    <t>งานอุปกรณ์ห้องน้ำคนพิการ</t>
  </si>
  <si>
    <t xml:space="preserve"> - WC โถส้วมนั่งราบแบบชักโครก</t>
  </si>
  <si>
    <t xml:space="preserve">  -  สายฉีดชำระ </t>
  </si>
  <si>
    <t xml:space="preserve"> - โถปัสสวะชาย</t>
  </si>
  <si>
    <t xml:space="preserve"> - อ่างล้างหน้าแบบแขวนผนัง </t>
  </si>
  <si>
    <t xml:space="preserve">  - ก็อกน้ำติดผนัง FITTING</t>
  </si>
  <si>
    <t xml:space="preserve">   - กล่องกระดาษชำระ</t>
  </si>
  <si>
    <t xml:space="preserve"> - ขอแขวนผ้า </t>
  </si>
  <si>
    <t xml:space="preserve">   -  กระจกเงาไร้ขอบ ขนาด  0.60x0.80 ม.</t>
  </si>
  <si>
    <t xml:space="preserve">  - ตะแกรงดักผง 3" แบบมีที่ดักกลิ่น</t>
  </si>
  <si>
    <t xml:space="preserve">  -  สตอปวาล์ว</t>
  </si>
  <si>
    <t xml:space="preserve"> - FLOOR CLEAN OUT Dia 4"</t>
  </si>
  <si>
    <t xml:space="preserve"> - DA1 ราวทรงตัวรูปตัว     T</t>
  </si>
  <si>
    <t xml:space="preserve"> - DA2 ราวทรงตัวรูปตัว     L</t>
  </si>
  <si>
    <t xml:space="preserve"> - DA3 ราวทรงตัวโถปัสสาวะชาย</t>
  </si>
  <si>
    <t xml:space="preserve"> - DA4 ราวทรงตัวสำหรับอ่างล้างหน้า</t>
  </si>
  <si>
    <t>งานไฟฟ้า</t>
  </si>
  <si>
    <t xml:space="preserve"> - งานรื้อระบบไฟฟ้าอาคารเหนือฝ้าเพดาน</t>
  </si>
  <si>
    <t xml:space="preserve"> - งานเดินสายไฟ รองรับระบบปรับอากาศ พร้อมเก็บปลายสายด้วยกล่องเหล็กอย่างดี</t>
  </si>
  <si>
    <t>จุด</t>
  </si>
  <si>
    <t xml:space="preserve"> - โคม LED 2X24W  ชนิดฝังฝ้าเพดานฝาครอบสีขาวขุ่น สี Cool Day Light</t>
  </si>
  <si>
    <t xml:space="preserve"> - สวิตซ์ไฟฟ้าทางเดียว 10A 250V พร้อมหน้ากากและอุปกรณ์ครบชุด</t>
  </si>
  <si>
    <t xml:space="preserve"> - สวิตซ์ไฟฟ้าสองทาง 10A 250V พร้อมหน้ากากและอุปกรณ์ครบชุด</t>
  </si>
  <si>
    <t xml:space="preserve"> - เต้ารับไฟฟ้าแบบคู่ ขากลม-แบน 16A 250V มีกราวด์</t>
  </si>
  <si>
    <t xml:space="preserve"> - สายไฟ 2x2.5/2.5G THW in 1/2"  (รวมห้องน้ำ)</t>
  </si>
  <si>
    <t>ม้วน</t>
  </si>
  <si>
    <t xml:space="preserve"> - หลอดไฟ Downlight LED 5w E27  แสง Warm White</t>
  </si>
  <si>
    <t xml:space="preserve"> - หลอดไฟ LED Strip RIBBON 4.8w/m. ติดตั้งในฝ้าหลืบ แสง Warm White</t>
  </si>
  <si>
    <t xml:space="preserve"> - พัดลมดูดอากาศ ชนิดฝังฝ้าเพดาน</t>
  </si>
  <si>
    <t>ระบบน้ำประปา (Cold Water Supply System)</t>
  </si>
  <si>
    <t>ท่อพีวีซีชั้น 13.5 (PVC Pipe Class 13.5)</t>
  </si>
  <si>
    <t>ข้อต่ออุปกรณ์ท่อ</t>
  </si>
  <si>
    <t>เหล็กยึดท่อ</t>
  </si>
  <si>
    <t>ทดสอบ ทำความสะอาด ทาสี</t>
  </si>
  <si>
    <t>Gate Valve</t>
  </si>
  <si>
    <t>Service Valve   15  มม. ฦ</t>
  </si>
  <si>
    <t>อื่น ๆ โปรดระบุ</t>
  </si>
  <si>
    <t>ระบบระบายน้ำโสโครก น้ำทิ้ง ระบายอากาศ(Soil, Waste&amp; Vent System)</t>
  </si>
  <si>
    <t>ท่อพีวีซี (PVC Pipe)</t>
  </si>
  <si>
    <t>ท่อพีวีซีชั้น 8.5 (PVC Pipe Class 8.5)</t>
  </si>
  <si>
    <t>ช่องระบายน้ำจากพื้นสำหรับพื้นที่ทั่วไป (Floor Drain)</t>
  </si>
  <si>
    <t>ช่องสำหรับทำความสะอาดท่อ (Cleanout)</t>
  </si>
  <si>
    <t>ช่องสำหรับทำความสะอาดท่อจากพื้น (Floor Cleanout)</t>
  </si>
  <si>
    <t>Flexible Pipe Connector, Non-Pressure</t>
  </si>
  <si>
    <t>ท่อระบายอากาศออกสู่ภายนอก(Vent Through Roof) พร้อมตะแกรงกันแมลง</t>
  </si>
  <si>
    <t>ถังบำบัดน้ำเสียสำเร็จรูปแบบเติมอากาศ(Package Wastewater Treatment Tank)</t>
  </si>
  <si>
    <t>ตู้ควบคุม SN-01</t>
  </si>
  <si>
    <t>ค่าใช้จ่ายเบ็ดเตล็ด (General Expenses)</t>
  </si>
  <si>
    <t>เตรียมพื้นที่,รื้อย้ายระบบเดิม และตัดประสานเข้ากับระบบเดิม</t>
  </si>
  <si>
    <t>ทำความสะอาด</t>
  </si>
  <si>
    <t>จัดทำ Asbuilt Drawing</t>
  </si>
  <si>
    <t>จัดอบรมแนะนำการทำงานของเครื่องจักร</t>
  </si>
  <si>
    <t>ถังดับเพลิงมือถือ (ABC Portable Dry Chemical Fire Extinguisher)</t>
  </si>
  <si>
    <t xml:space="preserve">รวม </t>
  </si>
  <si>
    <t xml:space="preserve">   -   15  มม. </t>
  </si>
  <si>
    <t xml:space="preserve">   -   20  มม. </t>
  </si>
  <si>
    <t xml:space="preserve">   -   25  มม. </t>
  </si>
  <si>
    <t xml:space="preserve">   -   40  มม. </t>
  </si>
  <si>
    <t xml:space="preserve">   -   50  มม. </t>
  </si>
  <si>
    <t xml:space="preserve">   -   65  มม. </t>
  </si>
  <si>
    <t xml:space="preserve">   -   80  มม. </t>
  </si>
  <si>
    <t xml:space="preserve">   -  100  มม. </t>
  </si>
  <si>
    <t>( นายสุรัตน์  สีหะวงษ์ )</t>
  </si>
  <si>
    <t>วิศวกรโยธา</t>
  </si>
  <si>
    <t>หัวหน้ากลุ่มงานโครงการสร้างพื้นฐาน</t>
  </si>
  <si>
    <t>และวิศวกรรมทางการแพทย์</t>
  </si>
  <si>
    <t xml:space="preserve">คำนวณราคากลางโดย : </t>
  </si>
  <si>
    <t>21 มิ.ย.256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</si>
</sst>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_-;\-* #,##0_-;_-* &quot;-&quot;??_-;_-@_-"/>
    <numFmt numFmtId="201" formatCode="0.0000"/>
    <numFmt numFmtId="202" formatCode="#,##0.00_ ;\-#,##0.00\ "/>
    <numFmt numFmtId="203" formatCode="#,##0.0000_ ;\-#,##0.0000\ "/>
    <numFmt numFmtId="204" formatCode="0.00000"/>
    <numFmt numFmtId="205" formatCode="_(* #,##0.00_);_(* \(#,##0.00\);_(* &quot;-&quot;??_);_(@_)"/>
    <numFmt numFmtId="206" formatCode="_-* #,##0.00_-;\-* #,##0.00_-;_-* &quot;-&quot;_-;_-@_-"/>
  </numFmts>
  <fonts count="94">
    <font>
      <sz val="14"/>
      <name val="AngsanaUPC"/>
      <family val="0"/>
    </font>
    <font>
      <sz val="11"/>
      <color indexed="8"/>
      <name val="Tahoma"/>
      <family val="2"/>
    </font>
    <font>
      <sz val="14"/>
      <name val="SV Rojchana"/>
      <family val="0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2"/>
      <name val="Cordia New"/>
      <family val="2"/>
    </font>
    <font>
      <b/>
      <sz val="14"/>
      <name val="Cordia New"/>
      <family val="2"/>
    </font>
    <font>
      <b/>
      <sz val="15"/>
      <name val="Cordia New"/>
      <family val="2"/>
    </font>
    <font>
      <b/>
      <sz val="15"/>
      <name val="EucrosiaUPC"/>
      <family val="1"/>
    </font>
    <font>
      <b/>
      <sz val="16"/>
      <name val="IrisUPC"/>
      <family val="2"/>
    </font>
    <font>
      <b/>
      <sz val="13"/>
      <name val="Cordia New"/>
      <family val="2"/>
    </font>
    <font>
      <b/>
      <sz val="12"/>
      <name val="Cordia New"/>
      <family val="2"/>
    </font>
    <font>
      <b/>
      <sz val="14"/>
      <name val="Angsana New"/>
      <family val="1"/>
    </font>
    <font>
      <sz val="7"/>
      <name val="Small Fonts"/>
      <family val="2"/>
    </font>
    <font>
      <sz val="13"/>
      <name val="Cordia New"/>
      <family val="2"/>
    </font>
    <font>
      <sz val="16"/>
      <color indexed="8"/>
      <name val="Angsana New"/>
      <family val="1"/>
    </font>
    <font>
      <sz val="16"/>
      <color indexed="8"/>
      <name val="Calibri"/>
      <family val="2"/>
    </font>
    <font>
      <sz val="12"/>
      <name val="EucrosiaUPC"/>
      <family val="1"/>
    </font>
    <font>
      <b/>
      <sz val="18"/>
      <name val="CordiaUPC"/>
      <family val="2"/>
    </font>
    <font>
      <b/>
      <sz val="14"/>
      <name val="CordiaUPC"/>
      <family val="2"/>
    </font>
    <font>
      <b/>
      <sz val="22"/>
      <name val="CordiaUPC"/>
      <family val="2"/>
    </font>
    <font>
      <sz val="14"/>
      <name val="CordiaUPC"/>
      <family val="2"/>
    </font>
    <font>
      <sz val="12"/>
      <name val="CordiaUPC"/>
      <family val="2"/>
    </font>
    <font>
      <b/>
      <u val="single"/>
      <sz val="14"/>
      <name val="CordiaUPC"/>
      <family val="2"/>
    </font>
    <font>
      <sz val="13"/>
      <name val="CordiaUPC"/>
      <family val="2"/>
    </font>
    <font>
      <b/>
      <sz val="18"/>
      <name val="IrisUPC"/>
      <family val="2"/>
    </font>
    <font>
      <sz val="14"/>
      <name val="TH SarabunPSK"/>
      <family val="2"/>
    </font>
    <font>
      <sz val="12"/>
      <name val="TH SarabunPSK"/>
      <family val="2"/>
    </font>
    <font>
      <sz val="15"/>
      <name val="Cordia New"/>
      <family val="2"/>
    </font>
    <font>
      <sz val="15"/>
      <name val="EucrosiaUPC"/>
      <family val="1"/>
    </font>
    <font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color indexed="8"/>
      <name val="EucrosiaUPC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  <font>
      <sz val="11"/>
      <color indexed="8"/>
      <name val="CordiaUPC"/>
      <family val="2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6"/>
      <color indexed="12"/>
      <name val="IrisUPC"/>
      <family val="2"/>
    </font>
    <font>
      <b/>
      <sz val="14"/>
      <color indexed="62"/>
      <name val="Cordia Ne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EucrosiaUPC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CordiaUPC"/>
      <family val="2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sz val="16"/>
      <color rgb="FF0000CC"/>
      <name val="IrisUPC"/>
      <family val="2"/>
    </font>
    <font>
      <b/>
      <sz val="14"/>
      <color rgb="FF333399"/>
      <name val="Cordia New"/>
      <family val="2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double"/>
    </border>
    <border>
      <left/>
      <right/>
      <top/>
      <bottom style="thin"/>
    </border>
    <border>
      <left/>
      <right/>
      <top style="hair"/>
      <bottom style="double"/>
    </border>
    <border>
      <left/>
      <right style="thin"/>
      <top/>
      <bottom style="hair"/>
    </border>
    <border>
      <left style="thin"/>
      <right style="thin"/>
      <top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double"/>
      <bottom style="double"/>
    </border>
    <border>
      <left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double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double"/>
      <bottom/>
    </border>
    <border>
      <left style="thin"/>
      <right style="hair"/>
      <top/>
      <bottom style="double"/>
    </border>
    <border>
      <left style="hair"/>
      <right style="thin"/>
      <top style="double"/>
      <bottom/>
    </border>
    <border>
      <left style="hair"/>
      <right style="thin"/>
      <top/>
      <bottom style="double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hair"/>
    </border>
    <border>
      <left/>
      <right style="thin"/>
      <top style="double"/>
      <bottom style="hair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9" fontId="3" fillId="2" borderId="0">
      <alignment/>
      <protection/>
    </xf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25" fillId="0" borderId="1" applyNumberFormat="0" applyFont="0" applyBorder="0" applyAlignment="0" applyProtection="0"/>
    <xf numFmtId="0" fontId="12" fillId="21" borderId="2">
      <alignment horizontal="centerContinuous" vertical="top"/>
      <protection/>
    </xf>
    <xf numFmtId="0" fontId="3" fillId="0" borderId="0" applyFill="0" applyBorder="0" applyAlignment="0">
      <protection/>
    </xf>
    <xf numFmtId="193" fontId="7" fillId="0" borderId="0" applyFill="0" applyBorder="0" applyAlignment="0">
      <protection/>
    </xf>
    <xf numFmtId="0" fontId="10" fillId="0" borderId="0" applyFill="0" applyBorder="0" applyAlignment="0">
      <protection/>
    </xf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191" fontId="0" fillId="0" borderId="0" applyFill="0" applyBorder="0" applyAlignment="0">
      <protection/>
    </xf>
    <xf numFmtId="194" fontId="4" fillId="0" borderId="0" applyFill="0" applyBorder="0" applyAlignment="0">
      <protection/>
    </xf>
    <xf numFmtId="193" fontId="7" fillId="0" borderId="0" applyFill="0" applyBorder="0" applyAlignment="0">
      <protection/>
    </xf>
    <xf numFmtId="19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205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12" fillId="21" borderId="2">
      <alignment horizontal="centerContinuous" vertical="top"/>
      <protection/>
    </xf>
    <xf numFmtId="193" fontId="7" fillId="0" borderId="0" applyFont="0" applyFill="0" applyBorder="0" applyAlignment="0" applyProtection="0"/>
    <xf numFmtId="14" fontId="14" fillId="0" borderId="0" applyFill="0" applyBorder="0" applyAlignment="0">
      <protection/>
    </xf>
    <xf numFmtId="15" fontId="15" fillId="22" borderId="0">
      <alignment horizontal="centerContinuous"/>
      <protection/>
    </xf>
    <xf numFmtId="191" fontId="0" fillId="0" borderId="0" applyFill="0" applyBorder="0" applyAlignment="0">
      <protection/>
    </xf>
    <xf numFmtId="193" fontId="7" fillId="0" borderId="0" applyFill="0" applyBorder="0" applyAlignment="0">
      <protection/>
    </xf>
    <xf numFmtId="191" fontId="0" fillId="0" borderId="0" applyFill="0" applyBorder="0" applyAlignment="0">
      <protection/>
    </xf>
    <xf numFmtId="194" fontId="4" fillId="0" borderId="0" applyFill="0" applyBorder="0" applyAlignment="0">
      <protection/>
    </xf>
    <xf numFmtId="193" fontId="7" fillId="0" borderId="0" applyFill="0" applyBorder="0" applyAlignment="0">
      <protection/>
    </xf>
    <xf numFmtId="38" fontId="13" fillId="21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10" fontId="13" fillId="23" borderId="5" applyNumberFormat="0" applyBorder="0" applyAlignment="0" applyProtection="0"/>
    <xf numFmtId="191" fontId="0" fillId="0" borderId="0" applyFill="0" applyBorder="0" applyAlignment="0">
      <protection/>
    </xf>
    <xf numFmtId="193" fontId="7" fillId="0" borderId="0" applyFill="0" applyBorder="0" applyAlignment="0">
      <protection/>
    </xf>
    <xf numFmtId="191" fontId="0" fillId="0" borderId="0" applyFill="0" applyBorder="0" applyAlignment="0">
      <protection/>
    </xf>
    <xf numFmtId="194" fontId="4" fillId="0" borderId="0" applyFill="0" applyBorder="0" applyAlignment="0">
      <protection/>
    </xf>
    <xf numFmtId="193" fontId="7" fillId="0" borderId="0" applyFill="0" applyBorder="0" applyAlignment="0">
      <protection/>
    </xf>
    <xf numFmtId="37" fontId="26" fillId="0" borderId="0">
      <alignment/>
      <protection/>
    </xf>
    <xf numFmtId="195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191" fontId="0" fillId="0" borderId="0" applyFill="0" applyBorder="0" applyAlignment="0">
      <protection/>
    </xf>
    <xf numFmtId="193" fontId="7" fillId="0" borderId="0" applyFill="0" applyBorder="0" applyAlignment="0">
      <protection/>
    </xf>
    <xf numFmtId="191" fontId="0" fillId="0" borderId="0" applyFill="0" applyBorder="0" applyAlignment="0">
      <protection/>
    </xf>
    <xf numFmtId="194" fontId="4" fillId="0" borderId="0" applyFill="0" applyBorder="0" applyAlignment="0">
      <protection/>
    </xf>
    <xf numFmtId="193" fontId="7" fillId="0" borderId="0" applyFill="0" applyBorder="0" applyAlignment="0">
      <protection/>
    </xf>
    <xf numFmtId="0" fontId="17" fillId="2" borderId="0">
      <alignment/>
      <protection/>
    </xf>
    <xf numFmtId="49" fontId="14" fillId="0" borderId="0" applyFill="0" applyBorder="0" applyAlignment="0">
      <protection/>
    </xf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24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5" borderId="7" applyNumberFormat="0" applyAlignment="0" applyProtection="0"/>
    <xf numFmtId="0" fontId="76" fillId="0" borderId="8" applyNumberFormat="0" applyFill="0" applyAlignment="0" applyProtection="0"/>
    <xf numFmtId="0" fontId="7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0" fillId="0" borderId="0">
      <alignment/>
      <protection/>
    </xf>
    <xf numFmtId="0" fontId="78" fillId="27" borderId="6" applyNumberFormat="0" applyAlignment="0" applyProtection="0"/>
    <xf numFmtId="0" fontId="79" fillId="28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83" fillId="24" borderId="10" applyNumberFormat="0" applyAlignment="0" applyProtection="0"/>
    <xf numFmtId="0" fontId="0" fillId="36" borderId="11" applyNumberFormat="0" applyFont="0" applyAlignment="0" applyProtection="0"/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6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87" fontId="9" fillId="37" borderId="15" xfId="114" applyNumberFormat="1" applyFont="1" applyFill="1" applyBorder="1" applyAlignment="1">
      <alignment/>
    </xf>
    <xf numFmtId="187" fontId="9" fillId="37" borderId="1" xfId="114" applyNumberFormat="1" applyFont="1" applyFill="1" applyBorder="1" applyAlignment="1">
      <alignment/>
    </xf>
    <xf numFmtId="187" fontId="9" fillId="0" borderId="0" xfId="114" applyNumberFormat="1" applyFont="1" applyAlignment="1">
      <alignment/>
    </xf>
    <xf numFmtId="0" fontId="18" fillId="0" borderId="0" xfId="0" applyFont="1" applyAlignment="1">
      <alignment/>
    </xf>
    <xf numFmtId="187" fontId="21" fillId="37" borderId="0" xfId="114" applyNumberFormat="1" applyFont="1" applyFill="1" applyAlignment="1">
      <alignment/>
    </xf>
    <xf numFmtId="187" fontId="9" fillId="37" borderId="15" xfId="114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187" fontId="18" fillId="0" borderId="0" xfId="114" applyNumberFormat="1" applyFont="1" applyAlignment="1">
      <alignment horizontal="left"/>
    </xf>
    <xf numFmtId="0" fontId="9" fillId="0" borderId="0" xfId="0" applyFont="1" applyAlignment="1">
      <alignment horizontal="left"/>
    </xf>
    <xf numFmtId="187" fontId="9" fillId="0" borderId="0" xfId="114" applyNumberFormat="1" applyFont="1" applyBorder="1" applyAlignment="1">
      <alignment/>
    </xf>
    <xf numFmtId="187" fontId="9" fillId="37" borderId="0" xfId="114" applyNumberFormat="1" applyFont="1" applyFill="1" applyBorder="1" applyAlignment="1">
      <alignment/>
    </xf>
    <xf numFmtId="187" fontId="9" fillId="37" borderId="16" xfId="114" applyNumberFormat="1" applyFont="1" applyFill="1" applyBorder="1" applyAlignment="1">
      <alignment/>
    </xf>
    <xf numFmtId="187" fontId="9" fillId="37" borderId="17" xfId="114" applyNumberFormat="1" applyFont="1" applyFill="1" applyBorder="1" applyAlignment="1">
      <alignment/>
    </xf>
    <xf numFmtId="187" fontId="9" fillId="37" borderId="18" xfId="114" applyNumberFormat="1" applyFont="1" applyFill="1" applyBorder="1" applyAlignment="1">
      <alignment/>
    </xf>
    <xf numFmtId="187" fontId="9" fillId="37" borderId="0" xfId="114" applyNumberFormat="1" applyFont="1" applyFill="1" applyBorder="1" applyAlignment="1">
      <alignment horizontal="center"/>
    </xf>
    <xf numFmtId="187" fontId="9" fillId="37" borderId="19" xfId="114" applyNumberFormat="1" applyFont="1" applyFill="1" applyBorder="1" applyAlignment="1">
      <alignment horizontal="center"/>
    </xf>
    <xf numFmtId="187" fontId="9" fillId="37" borderId="0" xfId="114" applyNumberFormat="1" applyFont="1" applyFill="1" applyBorder="1" applyAlignment="1" quotePrefix="1">
      <alignment horizontal="left"/>
    </xf>
    <xf numFmtId="187" fontId="9" fillId="37" borderId="20" xfId="114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7" fontId="22" fillId="37" borderId="0" xfId="114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87" fontId="9" fillId="37" borderId="0" xfId="114" applyNumberFormat="1" applyFont="1" applyFill="1" applyBorder="1" applyAlignment="1">
      <alignment horizontal="left"/>
    </xf>
    <xf numFmtId="187" fontId="9" fillId="37" borderId="15" xfId="114" applyNumberFormat="1" applyFont="1" applyFill="1" applyBorder="1" applyAlignment="1">
      <alignment horizontal="center"/>
    </xf>
    <xf numFmtId="187" fontId="9" fillId="37" borderId="21" xfId="114" applyNumberFormat="1" applyFont="1" applyFill="1" applyBorder="1" applyAlignment="1">
      <alignment/>
    </xf>
    <xf numFmtId="0" fontId="9" fillId="0" borderId="0" xfId="0" applyFont="1" applyAlignment="1">
      <alignment/>
    </xf>
    <xf numFmtId="187" fontId="9" fillId="0" borderId="0" xfId="114" applyNumberFormat="1" applyFont="1" applyAlignment="1">
      <alignment/>
    </xf>
    <xf numFmtId="187" fontId="9" fillId="0" borderId="15" xfId="114" applyNumberFormat="1" applyFont="1" applyFill="1" applyBorder="1" applyAlignment="1">
      <alignment/>
    </xf>
    <xf numFmtId="187" fontId="9" fillId="0" borderId="15" xfId="114" applyNumberFormat="1" applyFont="1" applyFill="1" applyBorder="1" applyAlignment="1">
      <alignment horizontal="left"/>
    </xf>
    <xf numFmtId="187" fontId="9" fillId="0" borderId="16" xfId="114" applyNumberFormat="1" applyFont="1" applyFill="1" applyBorder="1" applyAlignment="1">
      <alignment horizontal="left"/>
    </xf>
    <xf numFmtId="187" fontId="27" fillId="0" borderId="15" xfId="114" applyNumberFormat="1" applyFont="1" applyFill="1" applyBorder="1" applyAlignment="1">
      <alignment horizontal="left"/>
    </xf>
    <xf numFmtId="187" fontId="27" fillId="0" borderId="18" xfId="114" applyNumberFormat="1" applyFont="1" applyFill="1" applyBorder="1" applyAlignment="1">
      <alignment horizontal="left"/>
    </xf>
    <xf numFmtId="187" fontId="9" fillId="38" borderId="22" xfId="114" applyNumberFormat="1" applyFont="1" applyFill="1" applyBorder="1" applyAlignment="1">
      <alignment/>
    </xf>
    <xf numFmtId="0" fontId="87" fillId="0" borderId="0" xfId="0" applyFont="1" applyAlignment="1">
      <alignment/>
    </xf>
    <xf numFmtId="200" fontId="87" fillId="0" borderId="0" xfId="106" applyNumberFormat="1" applyFont="1" applyAlignment="1">
      <alignment/>
    </xf>
    <xf numFmtId="0" fontId="87" fillId="0" borderId="5" xfId="0" applyFont="1" applyBorder="1" applyAlignment="1">
      <alignment horizontal="center"/>
    </xf>
    <xf numFmtId="2" fontId="87" fillId="0" borderId="0" xfId="0" applyNumberFormat="1" applyFont="1" applyAlignment="1">
      <alignment/>
    </xf>
    <xf numFmtId="10" fontId="87" fillId="0" borderId="0" xfId="0" applyNumberFormat="1" applyFont="1" applyAlignment="1">
      <alignment/>
    </xf>
    <xf numFmtId="201" fontId="87" fillId="0" borderId="5" xfId="0" applyNumberFormat="1" applyFont="1" applyBorder="1" applyAlignment="1">
      <alignment horizontal="center"/>
    </xf>
    <xf numFmtId="43" fontId="87" fillId="0" borderId="0" xfId="106" applyFont="1" applyAlignment="1">
      <alignment/>
    </xf>
    <xf numFmtId="10" fontId="87" fillId="0" borderId="0" xfId="0" applyNumberFormat="1" applyFont="1" applyAlignment="1" quotePrefix="1">
      <alignment horizontal="right"/>
    </xf>
    <xf numFmtId="0" fontId="87" fillId="13" borderId="0" xfId="0" applyFont="1" applyFill="1" applyAlignment="1">
      <alignment/>
    </xf>
    <xf numFmtId="202" fontId="87" fillId="39" borderId="0" xfId="106" applyNumberFormat="1" applyFont="1" applyFill="1" applyAlignment="1">
      <alignment/>
    </xf>
    <xf numFmtId="200" fontId="87" fillId="0" borderId="0" xfId="106" applyNumberFormat="1" applyFont="1" applyAlignment="1" quotePrefix="1">
      <alignment/>
    </xf>
    <xf numFmtId="202" fontId="88" fillId="0" borderId="0" xfId="106" applyNumberFormat="1" applyFont="1" applyFill="1" applyAlignment="1">
      <alignment/>
    </xf>
    <xf numFmtId="203" fontId="88" fillId="0" borderId="0" xfId="106" applyNumberFormat="1" applyFont="1" applyFill="1" applyAlignment="1">
      <alignment/>
    </xf>
    <xf numFmtId="201" fontId="87" fillId="0" borderId="5" xfId="0" applyNumberFormat="1" applyFont="1" applyBorder="1" applyAlignment="1" quotePrefix="1">
      <alignment horizontal="center"/>
    </xf>
    <xf numFmtId="203" fontId="87" fillId="0" borderId="0" xfId="0" applyNumberFormat="1" applyFont="1" applyAlignment="1">
      <alignment/>
    </xf>
    <xf numFmtId="202" fontId="87" fillId="0" borderId="0" xfId="0" applyNumberFormat="1" applyFont="1" applyAlignment="1">
      <alignment/>
    </xf>
    <xf numFmtId="0" fontId="87" fillId="39" borderId="0" xfId="0" applyNumberFormat="1" applyFont="1" applyFill="1" applyAlignment="1">
      <alignment/>
    </xf>
    <xf numFmtId="0" fontId="87" fillId="0" borderId="0" xfId="0" applyFont="1" applyAlignment="1">
      <alignment horizontal="right"/>
    </xf>
    <xf numFmtId="204" fontId="88" fillId="39" borderId="0" xfId="0" applyNumberFormat="1" applyFont="1" applyFill="1" applyAlignment="1">
      <alignment/>
    </xf>
    <xf numFmtId="0" fontId="88" fillId="0" borderId="0" xfId="0" applyFont="1" applyAlignment="1">
      <alignment horizontal="right"/>
    </xf>
    <xf numFmtId="203" fontId="88" fillId="0" borderId="0" xfId="0" applyNumberFormat="1" applyFont="1" applyAlignment="1">
      <alignment/>
    </xf>
    <xf numFmtId="0" fontId="87" fillId="0" borderId="5" xfId="0" applyFont="1" applyBorder="1" applyAlignment="1">
      <alignment horizontal="center"/>
    </xf>
    <xf numFmtId="0" fontId="89" fillId="0" borderId="0" xfId="123" applyFont="1">
      <alignment/>
      <protection/>
    </xf>
    <xf numFmtId="0" fontId="32" fillId="0" borderId="0" xfId="84" applyFont="1" applyAlignment="1" quotePrefix="1">
      <alignment horizontal="left"/>
      <protection/>
    </xf>
    <xf numFmtId="0" fontId="33" fillId="0" borderId="0" xfId="84" applyFont="1" applyAlignment="1" quotePrefix="1">
      <alignment horizontal="left"/>
      <protection/>
    </xf>
    <xf numFmtId="0" fontId="34" fillId="0" borderId="0" xfId="84" applyFont="1" applyAlignment="1">
      <alignment/>
      <protection/>
    </xf>
    <xf numFmtId="0" fontId="89" fillId="0" borderId="0" xfId="123" applyFont="1" applyAlignment="1">
      <alignment/>
      <protection/>
    </xf>
    <xf numFmtId="0" fontId="34" fillId="0" borderId="23" xfId="84" applyFont="1" applyBorder="1" applyAlignment="1">
      <alignment horizontal="left" vertical="center"/>
      <protection/>
    </xf>
    <xf numFmtId="0" fontId="32" fillId="0" borderId="24" xfId="84" applyFont="1" applyBorder="1" applyAlignment="1">
      <alignment horizontal="left" vertical="center"/>
      <protection/>
    </xf>
    <xf numFmtId="0" fontId="32" fillId="0" borderId="24" xfId="84" applyFont="1" applyBorder="1" applyAlignment="1">
      <alignment vertical="center"/>
      <protection/>
    </xf>
    <xf numFmtId="0" fontId="34" fillId="0" borderId="24" xfId="84" applyFont="1" applyBorder="1" applyAlignment="1">
      <alignment vertical="center"/>
      <protection/>
    </xf>
    <xf numFmtId="0" fontId="34" fillId="0" borderId="24" xfId="84" applyFont="1" applyBorder="1" applyAlignment="1" quotePrefix="1">
      <alignment horizontal="left" vertical="center"/>
      <protection/>
    </xf>
    <xf numFmtId="0" fontId="32" fillId="37" borderId="25" xfId="84" applyFont="1" applyFill="1" applyBorder="1" applyAlignment="1">
      <alignment horizontal="center" vertical="center"/>
      <protection/>
    </xf>
    <xf numFmtId="0" fontId="34" fillId="0" borderId="26" xfId="84" applyFont="1" applyBorder="1" applyAlignment="1">
      <alignment horizontal="left" vertical="center"/>
      <protection/>
    </xf>
    <xf numFmtId="38" fontId="32" fillId="0" borderId="27" xfId="60" applyNumberFormat="1" applyFont="1" applyBorder="1" applyAlignment="1">
      <alignment horizontal="left" vertical="center"/>
    </xf>
    <xf numFmtId="0" fontId="32" fillId="0" borderId="27" xfId="84" applyFont="1" applyBorder="1" applyAlignment="1">
      <alignment horizontal="left" vertical="center"/>
      <protection/>
    </xf>
    <xf numFmtId="0" fontId="34" fillId="0" borderId="27" xfId="84" applyFont="1" applyBorder="1" applyAlignment="1">
      <alignment vertical="center"/>
      <protection/>
    </xf>
    <xf numFmtId="38" fontId="34" fillId="0" borderId="27" xfId="60" applyNumberFormat="1" applyFont="1" applyBorder="1" applyAlignment="1">
      <alignment horizontal="left" vertical="center"/>
    </xf>
    <xf numFmtId="38" fontId="34" fillId="0" borderId="21" xfId="60" applyNumberFormat="1" applyFont="1" applyBorder="1" applyAlignment="1" quotePrefix="1">
      <alignment horizontal="right" vertical="center"/>
    </xf>
    <xf numFmtId="0" fontId="34" fillId="0" borderId="27" xfId="84" applyFont="1" applyBorder="1" applyAlignment="1" quotePrefix="1">
      <alignment horizontal="left" vertical="center"/>
      <protection/>
    </xf>
    <xf numFmtId="0" fontId="35" fillId="0" borderId="27" xfId="84" applyFont="1" applyBorder="1" applyAlignment="1">
      <alignment vertical="center"/>
      <protection/>
    </xf>
    <xf numFmtId="0" fontId="35" fillId="0" borderId="27" xfId="84" applyFont="1" applyBorder="1" applyAlignment="1" quotePrefix="1">
      <alignment horizontal="left" vertical="center"/>
      <protection/>
    </xf>
    <xf numFmtId="38" fontId="34" fillId="0" borderId="28" xfId="60" applyNumberFormat="1" applyFont="1" applyBorder="1" applyAlignment="1">
      <alignment horizontal="center" vertical="center"/>
    </xf>
    <xf numFmtId="0" fontId="34" fillId="0" borderId="27" xfId="84" applyFont="1" applyBorder="1" applyAlignment="1">
      <alignment horizontal="left" vertical="center"/>
      <protection/>
    </xf>
    <xf numFmtId="0" fontId="32" fillId="0" borderId="27" xfId="83" applyFont="1" applyBorder="1" applyAlignment="1">
      <alignment horizontal="left" indent="1"/>
      <protection/>
    </xf>
    <xf numFmtId="0" fontId="32" fillId="0" borderId="27" xfId="84" applyFont="1" applyBorder="1" applyAlignment="1">
      <alignment vertical="center"/>
      <protection/>
    </xf>
    <xf numFmtId="38" fontId="34" fillId="0" borderId="27" xfId="60" applyNumberFormat="1" applyFont="1" applyBorder="1" applyAlignment="1" quotePrefix="1">
      <alignment horizontal="center" vertical="center"/>
    </xf>
    <xf numFmtId="38" fontId="34" fillId="0" borderId="28" xfId="60" applyNumberFormat="1" applyFont="1" applyBorder="1" applyAlignment="1">
      <alignment horizontal="left" vertical="center"/>
    </xf>
    <xf numFmtId="38" fontId="34" fillId="0" borderId="27" xfId="60" applyNumberFormat="1" applyFont="1" applyBorder="1" applyAlignment="1">
      <alignment horizontal="right" vertical="center"/>
    </xf>
    <xf numFmtId="0" fontId="34" fillId="0" borderId="27" xfId="84" applyFont="1" applyFill="1" applyBorder="1" applyAlignment="1">
      <alignment horizontal="center" vertical="center"/>
      <protection/>
    </xf>
    <xf numFmtId="38" fontId="34" fillId="0" borderId="27" xfId="84" applyNumberFormat="1" applyFont="1" applyBorder="1" applyAlignment="1" quotePrefix="1">
      <alignment horizontal="center" vertical="center"/>
      <protection/>
    </xf>
    <xf numFmtId="0" fontId="34" fillId="0" borderId="27" xfId="84" applyFont="1" applyBorder="1" applyAlignment="1">
      <alignment horizontal="center" vertical="center"/>
      <protection/>
    </xf>
    <xf numFmtId="0" fontId="32" fillId="0" borderId="29" xfId="60" applyNumberFormat="1" applyFont="1" applyBorder="1" applyAlignment="1">
      <alignment horizontal="left" vertical="center"/>
    </xf>
    <xf numFmtId="0" fontId="32" fillId="0" borderId="27" xfId="82" applyFont="1" applyBorder="1" applyAlignment="1">
      <alignment horizontal="center"/>
      <protection/>
    </xf>
    <xf numFmtId="0" fontId="32" fillId="0" borderId="28" xfId="116" applyNumberFormat="1" applyFont="1" applyBorder="1" applyAlignment="1">
      <alignment horizontal="left" vertical="center"/>
    </xf>
    <xf numFmtId="0" fontId="34" fillId="0" borderId="30" xfId="84" applyFont="1" applyBorder="1" applyAlignment="1">
      <alignment horizontal="left" vertical="center"/>
      <protection/>
    </xf>
    <xf numFmtId="0" fontId="34" fillId="0" borderId="19" xfId="84" applyFont="1" applyBorder="1" applyAlignment="1">
      <alignment vertical="center"/>
      <protection/>
    </xf>
    <xf numFmtId="0" fontId="34" fillId="0" borderId="19" xfId="84" applyFont="1" applyBorder="1" applyAlignment="1" quotePrefix="1">
      <alignment horizontal="left" vertical="center"/>
      <protection/>
    </xf>
    <xf numFmtId="0" fontId="34" fillId="0" borderId="19" xfId="83" applyFont="1" applyBorder="1" applyAlignment="1">
      <alignment/>
      <protection/>
    </xf>
    <xf numFmtId="38" fontId="34" fillId="0" borderId="19" xfId="59" applyNumberFormat="1" applyFont="1" applyBorder="1" applyAlignment="1">
      <alignment horizontal="right"/>
    </xf>
    <xf numFmtId="38" fontId="32" fillId="0" borderId="19" xfId="59" applyNumberFormat="1" applyFont="1" applyBorder="1" applyAlignment="1">
      <alignment horizontal="left"/>
    </xf>
    <xf numFmtId="49" fontId="34" fillId="0" borderId="31" xfId="83" applyNumberFormat="1" applyFont="1" applyBorder="1" applyAlignment="1">
      <alignment horizontal="left"/>
      <protection/>
    </xf>
    <xf numFmtId="0" fontId="34" fillId="0" borderId="32" xfId="81" applyFont="1" applyFill="1" applyBorder="1" applyAlignment="1" quotePrefix="1">
      <alignment horizontal="left" vertical="center"/>
      <protection/>
    </xf>
    <xf numFmtId="0" fontId="34" fillId="0" borderId="33" xfId="84" applyFont="1" applyFill="1" applyBorder="1" applyAlignment="1" quotePrefix="1">
      <alignment horizontal="left" vertical="center"/>
      <protection/>
    </xf>
    <xf numFmtId="0" fontId="34" fillId="0" borderId="33" xfId="84" applyFont="1" applyFill="1" applyBorder="1" applyAlignment="1">
      <alignment vertical="center"/>
      <protection/>
    </xf>
    <xf numFmtId="0" fontId="34" fillId="0" borderId="0" xfId="84" applyFont="1" applyAlignment="1">
      <alignment horizontal="left" vertical="center"/>
      <protection/>
    </xf>
    <xf numFmtId="0" fontId="34" fillId="0" borderId="0" xfId="84" applyFont="1" applyAlignment="1">
      <alignment horizontal="center" vertical="center"/>
      <protection/>
    </xf>
    <xf numFmtId="0" fontId="34" fillId="0" borderId="0" xfId="84" applyFont="1" applyAlignment="1" quotePrefix="1">
      <alignment horizontal="left" vertical="center"/>
      <protection/>
    </xf>
    <xf numFmtId="0" fontId="34" fillId="0" borderId="0" xfId="84" applyFont="1" applyFill="1" applyBorder="1" applyAlignment="1" quotePrefix="1">
      <alignment horizontal="left" vertical="center"/>
      <protection/>
    </xf>
    <xf numFmtId="38" fontId="34" fillId="0" borderId="34" xfId="60" applyNumberFormat="1" applyFont="1" applyBorder="1" applyAlignment="1">
      <alignment horizontal="center" vertical="center"/>
    </xf>
    <xf numFmtId="187" fontId="32" fillId="40" borderId="35" xfId="115" applyNumberFormat="1" applyFont="1" applyFill="1" applyBorder="1" applyAlignment="1">
      <alignment horizontal="center" vertical="center"/>
    </xf>
    <xf numFmtId="0" fontId="34" fillId="0" borderId="0" xfId="123" applyFont="1">
      <alignment/>
      <protection/>
    </xf>
    <xf numFmtId="187" fontId="34" fillId="0" borderId="15" xfId="115" applyNumberFormat="1" applyFont="1" applyBorder="1" applyAlignment="1">
      <alignment/>
    </xf>
    <xf numFmtId="187" fontId="34" fillId="0" borderId="26" xfId="115" applyNumberFormat="1" applyFont="1" applyBorder="1" applyAlignment="1">
      <alignment/>
    </xf>
    <xf numFmtId="187" fontId="34" fillId="0" borderId="27" xfId="115" applyNumberFormat="1" applyFont="1" applyBorder="1" applyAlignment="1">
      <alignment/>
    </xf>
    <xf numFmtId="187" fontId="34" fillId="0" borderId="28" xfId="115" applyNumberFormat="1" applyFont="1" applyBorder="1" applyAlignment="1">
      <alignment horizontal="left"/>
    </xf>
    <xf numFmtId="1" fontId="37" fillId="41" borderId="27" xfId="115" applyNumberFormat="1" applyFont="1" applyFill="1" applyBorder="1" applyAlignment="1">
      <alignment horizontal="center"/>
    </xf>
    <xf numFmtId="187" fontId="37" fillId="41" borderId="27" xfId="115" applyNumberFormat="1" applyFont="1" applyFill="1" applyBorder="1" applyAlignment="1">
      <alignment horizontal="center"/>
    </xf>
    <xf numFmtId="187" fontId="37" fillId="41" borderId="28" xfId="115" applyNumberFormat="1" applyFont="1" applyFill="1" applyBorder="1" applyAlignment="1">
      <alignment/>
    </xf>
    <xf numFmtId="0" fontId="34" fillId="0" borderId="0" xfId="123" applyFont="1" applyBorder="1">
      <alignment/>
      <protection/>
    </xf>
    <xf numFmtId="187" fontId="34" fillId="0" borderId="18" xfId="115" applyNumberFormat="1" applyFont="1" applyBorder="1" applyAlignment="1">
      <alignment/>
    </xf>
    <xf numFmtId="1" fontId="37" fillId="41" borderId="20" xfId="115" applyNumberFormat="1" applyFont="1" applyFill="1" applyBorder="1" applyAlignment="1">
      <alignment horizontal="center"/>
    </xf>
    <xf numFmtId="187" fontId="37" fillId="41" borderId="36" xfId="115" applyNumberFormat="1" applyFont="1" applyFill="1" applyBorder="1" applyAlignment="1">
      <alignment/>
    </xf>
    <xf numFmtId="187" fontId="32" fillId="37" borderId="37" xfId="115" applyNumberFormat="1" applyFont="1" applyFill="1" applyBorder="1" applyAlignment="1">
      <alignment/>
    </xf>
    <xf numFmtId="187" fontId="32" fillId="37" borderId="22" xfId="115" applyNumberFormat="1" applyFont="1" applyFill="1" applyBorder="1" applyAlignment="1">
      <alignment horizontal="center"/>
    </xf>
    <xf numFmtId="0" fontId="35" fillId="0" borderId="0" xfId="86" applyFont="1" applyAlignment="1">
      <alignment vertical="center"/>
      <protection/>
    </xf>
    <xf numFmtId="0" fontId="32" fillId="0" borderId="0" xfId="123" applyFont="1" applyAlignment="1">
      <alignment/>
      <protection/>
    </xf>
    <xf numFmtId="0" fontId="35" fillId="0" borderId="0" xfId="85" applyFont="1" applyFill="1" applyAlignment="1">
      <alignment vertical="center"/>
      <protection/>
    </xf>
    <xf numFmtId="187" fontId="9" fillId="0" borderId="0" xfId="115" applyNumberFormat="1" applyFont="1" applyAlignment="1">
      <alignment/>
    </xf>
    <xf numFmtId="187" fontId="9" fillId="37" borderId="0" xfId="115" applyNumberFormat="1" applyFont="1" applyFill="1" applyBorder="1" applyAlignment="1">
      <alignment/>
    </xf>
    <xf numFmtId="0" fontId="34" fillId="0" borderId="0" xfId="81" applyFont="1" applyAlignment="1">
      <alignment vertical="center"/>
      <protection/>
    </xf>
    <xf numFmtId="0" fontId="9" fillId="37" borderId="0" xfId="114" applyNumberFormat="1" applyFont="1" applyFill="1" applyBorder="1" applyAlignment="1">
      <alignment horizontal="center"/>
    </xf>
    <xf numFmtId="0" fontId="9" fillId="37" borderId="0" xfId="114" applyNumberFormat="1" applyFont="1" applyFill="1" applyBorder="1" applyAlignment="1">
      <alignment horizontal="left"/>
    </xf>
    <xf numFmtId="49" fontId="9" fillId="37" borderId="0" xfId="114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205" fontId="9" fillId="37" borderId="15" xfId="114" applyNumberFormat="1" applyFont="1" applyFill="1" applyBorder="1" applyAlignment="1">
      <alignment/>
    </xf>
    <xf numFmtId="205" fontId="9" fillId="37" borderId="16" xfId="114" applyNumberFormat="1" applyFont="1" applyFill="1" applyBorder="1" applyAlignment="1">
      <alignment/>
    </xf>
    <xf numFmtId="205" fontId="9" fillId="0" borderId="16" xfId="106" applyNumberFormat="1" applyFont="1" applyFill="1" applyBorder="1" applyAlignment="1">
      <alignment/>
    </xf>
    <xf numFmtId="205" fontId="9" fillId="0" borderId="15" xfId="114" applyNumberFormat="1" applyFont="1" applyFill="1" applyBorder="1" applyAlignment="1">
      <alignment/>
    </xf>
    <xf numFmtId="187" fontId="9" fillId="37" borderId="21" xfId="115" applyNumberFormat="1" applyFont="1" applyFill="1" applyBorder="1" applyAlignment="1">
      <alignment/>
    </xf>
    <xf numFmtId="187" fontId="9" fillId="37" borderId="16" xfId="115" applyNumberFormat="1" applyFont="1" applyFill="1" applyBorder="1" applyAlignment="1">
      <alignment/>
    </xf>
    <xf numFmtId="187" fontId="9" fillId="0" borderId="15" xfId="115" applyNumberFormat="1" applyFont="1" applyFill="1" applyBorder="1" applyAlignment="1">
      <alignment horizontal="left"/>
    </xf>
    <xf numFmtId="187" fontId="9" fillId="37" borderId="15" xfId="115" applyNumberFormat="1" applyFont="1" applyFill="1" applyBorder="1" applyAlignment="1">
      <alignment horizontal="center"/>
    </xf>
    <xf numFmtId="205" fontId="9" fillId="37" borderId="1" xfId="114" applyNumberFormat="1" applyFont="1" applyFill="1" applyBorder="1" applyAlignment="1">
      <alignment/>
    </xf>
    <xf numFmtId="205" fontId="9" fillId="37" borderId="0" xfId="114" applyNumberFormat="1" applyFont="1" applyFill="1" applyBorder="1" applyAlignment="1">
      <alignment/>
    </xf>
    <xf numFmtId="205" fontId="9" fillId="37" borderId="17" xfId="114" applyNumberFormat="1" applyFont="1" applyFill="1" applyBorder="1" applyAlignment="1">
      <alignment/>
    </xf>
    <xf numFmtId="205" fontId="9" fillId="37" borderId="18" xfId="114" applyNumberFormat="1" applyFont="1" applyFill="1" applyBorder="1" applyAlignment="1">
      <alignment/>
    </xf>
    <xf numFmtId="205" fontId="9" fillId="42" borderId="22" xfId="114" applyNumberFormat="1" applyFont="1" applyFill="1" applyBorder="1" applyAlignment="1">
      <alignment/>
    </xf>
    <xf numFmtId="187" fontId="9" fillId="37" borderId="0" xfId="115" applyNumberFormat="1" applyFont="1" applyFill="1" applyBorder="1" applyAlignment="1">
      <alignment horizontal="center"/>
    </xf>
    <xf numFmtId="0" fontId="39" fillId="0" borderId="27" xfId="0" applyFont="1" applyFill="1" applyBorder="1" applyAlignment="1">
      <alignment horizontal="left"/>
    </xf>
    <xf numFmtId="0" fontId="39" fillId="0" borderId="27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0" fontId="40" fillId="0" borderId="27" xfId="84" applyFont="1" applyBorder="1" applyAlignment="1">
      <alignment vertical="center"/>
      <protection/>
    </xf>
    <xf numFmtId="49" fontId="39" fillId="0" borderId="27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5" xfId="106" applyNumberFormat="1" applyFont="1" applyFill="1" applyBorder="1" applyAlignment="1">
      <alignment horizontal="left" vertical="center" wrapText="1" indent="1"/>
    </xf>
    <xf numFmtId="43" fontId="0" fillId="0" borderId="5" xfId="106" applyNumberFormat="1" applyFont="1" applyFill="1" applyBorder="1" applyAlignment="1">
      <alignment vertical="center" wrapText="1"/>
    </xf>
    <xf numFmtId="4" fontId="0" fillId="0" borderId="5" xfId="106" applyNumberFormat="1" applyFont="1" applyFill="1" applyBorder="1" applyAlignment="1">
      <alignment vertical="center" wrapText="1"/>
    </xf>
    <xf numFmtId="0" fontId="90" fillId="0" borderId="0" xfId="0" applyFont="1" applyFill="1" applyAlignment="1">
      <alignment/>
    </xf>
    <xf numFmtId="43" fontId="0" fillId="0" borderId="5" xfId="106" applyNumberFormat="1" applyFont="1" applyFill="1" applyBorder="1" applyAlignment="1">
      <alignment horizontal="left" vertical="center" wrapText="1" indent="1"/>
    </xf>
    <xf numFmtId="205" fontId="0" fillId="0" borderId="5" xfId="106" applyNumberFormat="1" applyFont="1" applyFill="1" applyBorder="1" applyAlignment="1">
      <alignment horizontal="center"/>
    </xf>
    <xf numFmtId="205" fontId="0" fillId="0" borderId="5" xfId="106" applyNumberFormat="1" applyFont="1" applyFill="1" applyBorder="1" applyAlignment="1">
      <alignment horizontal="left" indent="1"/>
    </xf>
    <xf numFmtId="205" fontId="0" fillId="0" borderId="5" xfId="106" applyNumberFormat="1" applyFont="1" applyFill="1" applyBorder="1" applyAlignment="1" applyProtection="1">
      <alignment horizontal="right"/>
      <protection/>
    </xf>
    <xf numFmtId="205" fontId="0" fillId="0" borderId="5" xfId="106" applyNumberFormat="1" applyFont="1" applyFill="1" applyBorder="1" applyAlignment="1">
      <alignment/>
    </xf>
    <xf numFmtId="205" fontId="0" fillId="0" borderId="5" xfId="106" applyNumberFormat="1" applyFont="1" applyFill="1" applyBorder="1" applyAlignment="1" applyProtection="1">
      <alignment/>
      <protection/>
    </xf>
    <xf numFmtId="0" fontId="0" fillId="0" borderId="5" xfId="106" applyNumberFormat="1" applyFont="1" applyFill="1" applyBorder="1" applyAlignment="1">
      <alignment horizontal="left"/>
    </xf>
    <xf numFmtId="205" fontId="0" fillId="0" borderId="5" xfId="106" applyNumberFormat="1" applyFont="1" applyFill="1" applyBorder="1" applyAlignment="1" applyProtection="1">
      <alignment horizontal="left" indent="1"/>
      <protection locked="0"/>
    </xf>
    <xf numFmtId="205" fontId="0" fillId="0" borderId="5" xfId="106" applyNumberFormat="1" applyFont="1" applyFill="1" applyBorder="1" applyAlignment="1" applyProtection="1">
      <alignment horizontal="right"/>
      <protection locked="0"/>
    </xf>
    <xf numFmtId="205" fontId="0" fillId="0" borderId="5" xfId="106" applyNumberFormat="1" applyFont="1" applyFill="1" applyBorder="1" applyAlignment="1">
      <alignment horizontal="center" vertical="center"/>
    </xf>
    <xf numFmtId="205" fontId="0" fillId="0" borderId="5" xfId="106" applyNumberFormat="1" applyFont="1" applyFill="1" applyBorder="1" applyAlignment="1">
      <alignment horizontal="left" vertical="center" indent="1"/>
    </xf>
    <xf numFmtId="205" fontId="0" fillId="0" borderId="5" xfId="106" applyNumberFormat="1" applyFont="1" applyFill="1" applyBorder="1" applyAlignment="1">
      <alignment vertical="center"/>
    </xf>
    <xf numFmtId="12" fontId="0" fillId="0" borderId="5" xfId="106" applyNumberFormat="1" applyFont="1" applyFill="1" applyBorder="1" applyAlignment="1">
      <alignment horizontal="right"/>
    </xf>
    <xf numFmtId="43" fontId="0" fillId="0" borderId="15" xfId="106" applyFont="1" applyFill="1" applyBorder="1" applyAlignment="1">
      <alignment/>
    </xf>
    <xf numFmtId="0" fontId="90" fillId="0" borderId="0" xfId="0" applyFont="1" applyAlignment="1">
      <alignment/>
    </xf>
    <xf numFmtId="43" fontId="0" fillId="0" borderId="16" xfId="106" applyFont="1" applyFill="1" applyBorder="1" applyAlignment="1">
      <alignment/>
    </xf>
    <xf numFmtId="43" fontId="0" fillId="0" borderId="38" xfId="106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43" fontId="0" fillId="0" borderId="15" xfId="106" applyFont="1" applyFill="1" applyBorder="1" applyAlignment="1">
      <alignment horizontal="center"/>
    </xf>
    <xf numFmtId="0" fontId="0" fillId="0" borderId="0" xfId="0" applyFont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0" fillId="0" borderId="26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0" fontId="39" fillId="0" borderId="2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49" fontId="0" fillId="0" borderId="15" xfId="121" applyNumberFormat="1" applyFont="1" applyBorder="1" applyAlignment="1">
      <alignment horizontal="right"/>
      <protection/>
    </xf>
    <xf numFmtId="49" fontId="0" fillId="0" borderId="16" xfId="121" applyNumberFormat="1" applyFont="1" applyBorder="1" applyAlignment="1">
      <alignment horizontal="right"/>
      <protection/>
    </xf>
    <xf numFmtId="49" fontId="0" fillId="0" borderId="28" xfId="121" applyNumberFormat="1" applyFont="1" applyBorder="1" applyAlignment="1">
      <alignment horizontal="right"/>
      <protection/>
    </xf>
    <xf numFmtId="49" fontId="0" fillId="0" borderId="16" xfId="121" applyNumberFormat="1" applyFont="1" applyFill="1" applyBorder="1" applyAlignment="1">
      <alignment horizontal="right"/>
      <protection/>
    </xf>
    <xf numFmtId="4" fontId="0" fillId="0" borderId="5" xfId="106" applyNumberFormat="1" applyFont="1" applyFill="1" applyBorder="1" applyAlignment="1">
      <alignment horizontal="right" vertical="center" wrapText="1"/>
    </xf>
    <xf numFmtId="205" fontId="0" fillId="0" borderId="5" xfId="106" applyNumberFormat="1" applyFont="1" applyFill="1" applyBorder="1" applyAlignment="1">
      <alignment horizontal="right"/>
    </xf>
    <xf numFmtId="200" fontId="0" fillId="0" borderId="15" xfId="106" applyNumberFormat="1" applyFont="1" applyFill="1" applyBorder="1" applyAlignment="1">
      <alignment horizontal="right"/>
    </xf>
    <xf numFmtId="200" fontId="0" fillId="0" borderId="16" xfId="106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5" borderId="42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41" fillId="0" borderId="43" xfId="0" applyFont="1" applyBorder="1" applyAlignment="1">
      <alignment horizontal="right"/>
    </xf>
    <xf numFmtId="0" fontId="41" fillId="0" borderId="44" xfId="0" applyFont="1" applyBorder="1" applyAlignment="1">
      <alignment horizontal="left"/>
    </xf>
    <xf numFmtId="0" fontId="41" fillId="0" borderId="44" xfId="0" applyFont="1" applyBorder="1" applyAlignment="1">
      <alignment horizontal="right"/>
    </xf>
    <xf numFmtId="0" fontId="41" fillId="0" borderId="44" xfId="0" applyFont="1" applyBorder="1" applyAlignment="1">
      <alignment/>
    </xf>
    <xf numFmtId="0" fontId="42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47" xfId="0" applyFont="1" applyFill="1" applyBorder="1" applyAlignment="1">
      <alignment horizontal="right"/>
    </xf>
    <xf numFmtId="0" fontId="39" fillId="0" borderId="46" xfId="0" applyFont="1" applyFill="1" applyBorder="1" applyAlignment="1">
      <alignment/>
    </xf>
    <xf numFmtId="0" fontId="39" fillId="0" borderId="48" xfId="0" applyFont="1" applyFill="1" applyBorder="1" applyAlignment="1" quotePrefix="1">
      <alignment horizontal="righ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39" fillId="0" borderId="4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43" fontId="0" fillId="0" borderId="51" xfId="106" applyFont="1" applyFill="1" applyBorder="1" applyAlignment="1">
      <alignment/>
    </xf>
    <xf numFmtId="0" fontId="0" fillId="0" borderId="52" xfId="0" applyFont="1" applyFill="1" applyBorder="1" applyAlignment="1">
      <alignment horizontal="right"/>
    </xf>
    <xf numFmtId="43" fontId="0" fillId="0" borderId="53" xfId="106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 vertical="center" wrapText="1"/>
    </xf>
    <xf numFmtId="43" fontId="0" fillId="0" borderId="55" xfId="106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43" fontId="0" fillId="0" borderId="57" xfId="106" applyFont="1" applyFill="1" applyBorder="1" applyAlignment="1">
      <alignment/>
    </xf>
    <xf numFmtId="200" fontId="0" fillId="0" borderId="54" xfId="106" applyNumberFormat="1" applyFont="1" applyFill="1" applyBorder="1" applyAlignment="1">
      <alignment horizontal="right"/>
    </xf>
    <xf numFmtId="43" fontId="15" fillId="0" borderId="55" xfId="106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43" fontId="15" fillId="0" borderId="53" xfId="106" applyFont="1" applyFill="1" applyBorder="1" applyAlignment="1">
      <alignment/>
    </xf>
    <xf numFmtId="43" fontId="0" fillId="0" borderId="51" xfId="106" applyFont="1" applyFill="1" applyBorder="1" applyAlignment="1">
      <alignment horizontal="center"/>
    </xf>
    <xf numFmtId="43" fontId="0" fillId="0" borderId="53" xfId="106" applyFont="1" applyFill="1" applyBorder="1" applyAlignment="1">
      <alignment horizontal="center"/>
    </xf>
    <xf numFmtId="43" fontId="0" fillId="0" borderId="57" xfId="106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49" fontId="0" fillId="0" borderId="16" xfId="0" applyNumberFormat="1" applyFont="1" applyBorder="1" applyAlignment="1">
      <alignment horizontal="left" vertical="center"/>
    </xf>
    <xf numFmtId="49" fontId="0" fillId="0" borderId="15" xfId="121" applyNumberFormat="1" applyFont="1" applyBorder="1" applyAlignment="1">
      <alignment horizontal="center" vertical="center"/>
      <protection/>
    </xf>
    <xf numFmtId="49" fontId="0" fillId="0" borderId="16" xfId="121" applyNumberFormat="1" applyFont="1" applyBorder="1" applyAlignment="1">
      <alignment horizontal="center" vertical="center"/>
      <protection/>
    </xf>
    <xf numFmtId="49" fontId="0" fillId="0" borderId="16" xfId="121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5" fontId="0" fillId="0" borderId="5" xfId="106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43" fontId="0" fillId="0" borderId="15" xfId="106" applyFont="1" applyFill="1" applyBorder="1" applyAlignment="1">
      <alignment horizontal="center" vertical="center"/>
    </xf>
    <xf numFmtId="43" fontId="0" fillId="0" borderId="16" xfId="106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16" xfId="0" applyFont="1" applyFill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87" fillId="0" borderId="0" xfId="0" applyFont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/>
    </xf>
    <xf numFmtId="0" fontId="39" fillId="0" borderId="47" xfId="0" applyFont="1" applyFill="1" applyBorder="1" applyAlignment="1">
      <alignment horizontal="left"/>
    </xf>
    <xf numFmtId="0" fontId="92" fillId="0" borderId="48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49" xfId="0" applyFont="1" applyBorder="1" applyAlignment="1">
      <alignment horizontal="center"/>
    </xf>
    <xf numFmtId="0" fontId="9" fillId="5" borderId="58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vertical="center"/>
    </xf>
    <xf numFmtId="0" fontId="9" fillId="5" borderId="62" xfId="0" applyFont="1" applyFill="1" applyBorder="1" applyAlignment="1">
      <alignment horizontal="right" vertical="center"/>
    </xf>
    <xf numFmtId="0" fontId="9" fillId="5" borderId="63" xfId="0" applyFont="1" applyFill="1" applyBorder="1" applyAlignment="1">
      <alignment horizontal="righ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right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39" fillId="0" borderId="65" xfId="0" applyFont="1" applyFill="1" applyBorder="1" applyAlignment="1">
      <alignment horizontal="left"/>
    </xf>
    <xf numFmtId="187" fontId="93" fillId="43" borderId="42" xfId="114" applyNumberFormat="1" applyFont="1" applyFill="1" applyBorder="1" applyAlignment="1">
      <alignment horizontal="center" vertical="center"/>
    </xf>
    <xf numFmtId="0" fontId="93" fillId="43" borderId="22" xfId="0" applyFont="1" applyFill="1" applyBorder="1" applyAlignment="1">
      <alignment vertical="center"/>
    </xf>
    <xf numFmtId="187" fontId="38" fillId="37" borderId="0" xfId="114" applyNumberFormat="1" applyFont="1" applyFill="1" applyAlignment="1">
      <alignment horizontal="center"/>
    </xf>
    <xf numFmtId="187" fontId="19" fillId="0" borderId="66" xfId="114" applyNumberFormat="1" applyFont="1" applyBorder="1" applyAlignment="1">
      <alignment horizontal="right"/>
    </xf>
    <xf numFmtId="187" fontId="19" fillId="0" borderId="67" xfId="114" applyNumberFormat="1" applyFont="1" applyBorder="1" applyAlignment="1">
      <alignment horizontal="right"/>
    </xf>
    <xf numFmtId="187" fontId="93" fillId="43" borderId="22" xfId="114" applyNumberFormat="1" applyFont="1" applyFill="1" applyBorder="1" applyAlignment="1">
      <alignment horizontal="center" vertical="center"/>
    </xf>
    <xf numFmtId="187" fontId="9" fillId="37" borderId="0" xfId="115" applyNumberFormat="1" applyFont="1" applyFill="1" applyBorder="1" applyAlignment="1">
      <alignment horizontal="center"/>
    </xf>
    <xf numFmtId="205" fontId="19" fillId="0" borderId="0" xfId="114" applyNumberFormat="1" applyFont="1" applyBorder="1" applyAlignment="1">
      <alignment horizontal="center"/>
    </xf>
    <xf numFmtId="205" fontId="19" fillId="0" borderId="34" xfId="114" applyNumberFormat="1" applyFont="1" applyBorder="1" applyAlignment="1">
      <alignment horizontal="center"/>
    </xf>
    <xf numFmtId="187" fontId="19" fillId="41" borderId="42" xfId="114" applyNumberFormat="1" applyFont="1" applyFill="1" applyBorder="1" applyAlignment="1">
      <alignment horizontal="center" vertical="center"/>
    </xf>
    <xf numFmtId="187" fontId="19" fillId="41" borderId="22" xfId="114" applyNumberFormat="1" applyFont="1" applyFill="1" applyBorder="1" applyAlignment="1">
      <alignment horizontal="center" vertical="center"/>
    </xf>
    <xf numFmtId="187" fontId="38" fillId="37" borderId="0" xfId="114" applyNumberFormat="1" applyFont="1" applyFill="1" applyAlignment="1">
      <alignment horizontal="center"/>
    </xf>
    <xf numFmtId="0" fontId="19" fillId="41" borderId="22" xfId="0" applyFont="1" applyFill="1" applyBorder="1" applyAlignment="1">
      <alignment vertical="center"/>
    </xf>
    <xf numFmtId="43" fontId="34" fillId="0" borderId="0" xfId="110" applyNumberFormat="1" applyFont="1" applyAlignment="1">
      <alignment horizontal="center"/>
    </xf>
    <xf numFmtId="0" fontId="9" fillId="0" borderId="0" xfId="123" applyFont="1" applyAlignment="1">
      <alignment horizontal="center"/>
      <protection/>
    </xf>
    <xf numFmtId="43" fontId="37" fillId="0" borderId="0" xfId="110" applyNumberFormat="1" applyFont="1" applyAlignment="1">
      <alignment horizontal="center"/>
    </xf>
    <xf numFmtId="187" fontId="32" fillId="37" borderId="42" xfId="115" applyNumberFormat="1" applyFont="1" applyFill="1" applyBorder="1" applyAlignment="1">
      <alignment horizontal="center" vertical="center"/>
    </xf>
    <xf numFmtId="187" fontId="32" fillId="37" borderId="17" xfId="115" applyNumberFormat="1" applyFont="1" applyFill="1" applyBorder="1" applyAlignment="1">
      <alignment horizontal="center" vertical="center"/>
    </xf>
    <xf numFmtId="187" fontId="32" fillId="37" borderId="22" xfId="115" applyNumberFormat="1" applyFont="1" applyFill="1" applyBorder="1" applyAlignment="1">
      <alignment horizontal="center" vertical="center"/>
    </xf>
    <xf numFmtId="187" fontId="32" fillId="37" borderId="68" xfId="115" applyNumberFormat="1" applyFont="1" applyFill="1" applyBorder="1" applyAlignment="1">
      <alignment horizontal="center"/>
    </xf>
    <xf numFmtId="187" fontId="32" fillId="37" borderId="66" xfId="115" applyNumberFormat="1" applyFont="1" applyFill="1" applyBorder="1" applyAlignment="1">
      <alignment horizontal="center"/>
    </xf>
    <xf numFmtId="187" fontId="32" fillId="37" borderId="67" xfId="115" applyNumberFormat="1" applyFont="1" applyFill="1" applyBorder="1" applyAlignment="1">
      <alignment horizontal="center"/>
    </xf>
    <xf numFmtId="205" fontId="32" fillId="37" borderId="58" xfId="115" applyNumberFormat="1" applyFont="1" applyFill="1" applyBorder="1" applyAlignment="1">
      <alignment horizontal="center"/>
    </xf>
    <xf numFmtId="205" fontId="32" fillId="37" borderId="59" xfId="115" applyNumberFormat="1" applyFont="1" applyFill="1" applyBorder="1" applyAlignment="1">
      <alignment horizontal="center"/>
    </xf>
    <xf numFmtId="187" fontId="32" fillId="37" borderId="32" xfId="115" applyNumberFormat="1" applyFont="1" applyFill="1" applyBorder="1" applyAlignment="1">
      <alignment horizontal="center"/>
    </xf>
    <xf numFmtId="187" fontId="32" fillId="37" borderId="0" xfId="115" applyNumberFormat="1" applyFont="1" applyFill="1" applyBorder="1" applyAlignment="1">
      <alignment horizontal="center"/>
    </xf>
    <xf numFmtId="187" fontId="32" fillId="37" borderId="34" xfId="115" applyNumberFormat="1" applyFont="1" applyFill="1" applyBorder="1" applyAlignment="1">
      <alignment horizontal="center"/>
    </xf>
    <xf numFmtId="205" fontId="32" fillId="4" borderId="69" xfId="115" applyNumberFormat="1" applyFont="1" applyFill="1" applyBorder="1" applyAlignment="1">
      <alignment horizontal="center"/>
    </xf>
    <xf numFmtId="205" fontId="32" fillId="4" borderId="70" xfId="115" applyNumberFormat="1" applyFont="1" applyFill="1" applyBorder="1" applyAlignment="1">
      <alignment horizontal="center"/>
    </xf>
    <xf numFmtId="187" fontId="32" fillId="37" borderId="71" xfId="115" applyNumberFormat="1" applyFont="1" applyFill="1" applyBorder="1" applyAlignment="1" quotePrefix="1">
      <alignment horizontal="center" vertical="center"/>
    </xf>
    <xf numFmtId="187" fontId="32" fillId="37" borderId="72" xfId="115" applyNumberFormat="1" applyFont="1" applyFill="1" applyBorder="1" applyAlignment="1" quotePrefix="1">
      <alignment horizontal="center" vertical="center"/>
    </xf>
    <xf numFmtId="187" fontId="32" fillId="37" borderId="73" xfId="115" applyNumberFormat="1" applyFont="1" applyFill="1" applyBorder="1" applyAlignment="1" quotePrefix="1">
      <alignment horizontal="center" vertical="center"/>
    </xf>
    <xf numFmtId="0" fontId="37" fillId="0" borderId="0" xfId="86" applyFont="1" applyAlignment="1">
      <alignment horizontal="center" vertical="center"/>
      <protection/>
    </xf>
    <xf numFmtId="187" fontId="37" fillId="41" borderId="26" xfId="115" applyNumberFormat="1" applyFont="1" applyFill="1" applyBorder="1" applyAlignment="1">
      <alignment horizontal="right"/>
    </xf>
    <xf numFmtId="187" fontId="37" fillId="41" borderId="27" xfId="115" applyNumberFormat="1" applyFont="1" applyFill="1" applyBorder="1" applyAlignment="1">
      <alignment horizontal="right"/>
    </xf>
    <xf numFmtId="205" fontId="34" fillId="0" borderId="26" xfId="115" applyNumberFormat="1" applyFont="1" applyBorder="1" applyAlignment="1">
      <alignment horizontal="center"/>
    </xf>
    <xf numFmtId="205" fontId="34" fillId="0" borderId="28" xfId="115" applyNumberFormat="1" applyFont="1" applyBorder="1" applyAlignment="1">
      <alignment horizontal="center"/>
    </xf>
    <xf numFmtId="187" fontId="37" fillId="41" borderId="74" xfId="115" applyNumberFormat="1" applyFont="1" applyFill="1" applyBorder="1" applyAlignment="1">
      <alignment horizontal="right"/>
    </xf>
    <xf numFmtId="187" fontId="37" fillId="41" borderId="20" xfId="115" applyNumberFormat="1" applyFont="1" applyFill="1" applyBorder="1" applyAlignment="1">
      <alignment horizontal="right"/>
    </xf>
    <xf numFmtId="205" fontId="34" fillId="0" borderId="74" xfId="115" applyNumberFormat="1" applyFont="1" applyBorder="1" applyAlignment="1">
      <alignment horizontal="center"/>
    </xf>
    <xf numFmtId="205" fontId="34" fillId="0" borderId="36" xfId="115" applyNumberFormat="1" applyFont="1" applyBorder="1" applyAlignment="1">
      <alignment horizontal="center"/>
    </xf>
    <xf numFmtId="187" fontId="34" fillId="0" borderId="75" xfId="115" applyNumberFormat="1" applyFont="1" applyBorder="1" applyAlignment="1">
      <alignment horizontal="center"/>
    </xf>
    <xf numFmtId="187" fontId="34" fillId="0" borderId="76" xfId="115" applyNumberFormat="1" applyFont="1" applyBorder="1" applyAlignment="1">
      <alignment horizontal="center"/>
    </xf>
    <xf numFmtId="187" fontId="34" fillId="0" borderId="77" xfId="115" applyNumberFormat="1" applyFont="1" applyBorder="1" applyAlignment="1">
      <alignment horizontal="center"/>
    </xf>
    <xf numFmtId="187" fontId="32" fillId="41" borderId="78" xfId="115" applyNumberFormat="1" applyFont="1" applyFill="1" applyBorder="1" applyAlignment="1">
      <alignment horizontal="center"/>
    </xf>
    <xf numFmtId="187" fontId="32" fillId="41" borderId="1" xfId="115" applyNumberFormat="1" applyFont="1" applyFill="1" applyBorder="1" applyAlignment="1">
      <alignment horizontal="center"/>
    </xf>
    <xf numFmtId="187" fontId="32" fillId="41" borderId="21" xfId="115" applyNumberFormat="1" applyFont="1" applyFill="1" applyBorder="1" applyAlignment="1">
      <alignment horizontal="center"/>
    </xf>
    <xf numFmtId="201" fontId="34" fillId="0" borderId="27" xfId="115" applyNumberFormat="1" applyFont="1" applyBorder="1" applyAlignment="1">
      <alignment horizontal="left"/>
    </xf>
    <xf numFmtId="187" fontId="34" fillId="0" borderId="26" xfId="115" applyNumberFormat="1" applyFont="1" applyBorder="1" applyAlignment="1">
      <alignment horizontal="left"/>
    </xf>
    <xf numFmtId="187" fontId="34" fillId="0" borderId="27" xfId="115" applyNumberFormat="1" applyFont="1" applyBorder="1" applyAlignment="1">
      <alignment horizontal="left"/>
    </xf>
    <xf numFmtId="187" fontId="34" fillId="0" borderId="1" xfId="115" applyNumberFormat="1" applyFont="1" applyBorder="1" applyAlignment="1">
      <alignment horizontal="left"/>
    </xf>
    <xf numFmtId="187" fontId="34" fillId="0" borderId="28" xfId="115" applyNumberFormat="1" applyFont="1" applyBorder="1" applyAlignment="1">
      <alignment horizontal="left"/>
    </xf>
    <xf numFmtId="0" fontId="31" fillId="0" borderId="0" xfId="124" applyFont="1" applyAlignment="1">
      <alignment horizontal="center" vertical="center"/>
      <protection/>
    </xf>
    <xf numFmtId="49" fontId="32" fillId="0" borderId="76" xfId="84" applyNumberFormat="1" applyFont="1" applyBorder="1" applyAlignment="1">
      <alignment horizontal="center" vertical="center"/>
      <protection/>
    </xf>
    <xf numFmtId="187" fontId="32" fillId="40" borderId="79" xfId="115" applyNumberFormat="1" applyFont="1" applyFill="1" applyBorder="1" applyAlignment="1">
      <alignment horizontal="center" vertical="center"/>
    </xf>
    <xf numFmtId="187" fontId="32" fillId="40" borderId="80" xfId="115" applyNumberFormat="1" applyFont="1" applyFill="1" applyBorder="1" applyAlignment="1">
      <alignment horizontal="center" vertical="center"/>
    </xf>
    <xf numFmtId="187" fontId="32" fillId="40" borderId="81" xfId="115" applyNumberFormat="1" applyFont="1" applyFill="1" applyBorder="1" applyAlignment="1">
      <alignment horizontal="center" vertical="center"/>
    </xf>
    <xf numFmtId="187" fontId="34" fillId="0" borderId="78" xfId="115" applyNumberFormat="1" applyFont="1" applyBorder="1" applyAlignment="1">
      <alignment horizontal="left"/>
    </xf>
    <xf numFmtId="187" fontId="34" fillId="0" borderId="0" xfId="115" applyNumberFormat="1" applyFont="1" applyBorder="1" applyAlignment="1">
      <alignment horizontal="left"/>
    </xf>
    <xf numFmtId="187" fontId="34" fillId="0" borderId="34" xfId="115" applyNumberFormat="1" applyFont="1" applyBorder="1" applyAlignment="1">
      <alignment horizontal="left"/>
    </xf>
    <xf numFmtId="205" fontId="34" fillId="0" borderId="82" xfId="115" applyNumberFormat="1" applyFont="1" applyBorder="1" applyAlignment="1">
      <alignment horizontal="center"/>
    </xf>
    <xf numFmtId="205" fontId="34" fillId="0" borderId="83" xfId="115" applyNumberFormat="1" applyFont="1" applyBorder="1" applyAlignment="1">
      <alignment horizontal="center"/>
    </xf>
  </cellXfs>
  <cellStyles count="128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1)" xfId="55"/>
    <cellStyle name="Calc Units (2)" xfId="56"/>
    <cellStyle name="Comma [00]" xfId="57"/>
    <cellStyle name="Comma 2" xfId="58"/>
    <cellStyle name="Comma_52-10229-52 แฟลตนักศีกษาแพทย์ และอาจารย์ ( ครั้งที่ 2 )" xfId="59"/>
    <cellStyle name="Comma_แบบตารางใหม่" xfId="60"/>
    <cellStyle name="company_title" xfId="61"/>
    <cellStyle name="Currency [00]" xfId="62"/>
    <cellStyle name="Date Short" xfId="63"/>
    <cellStyle name="date_format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Grey" xfId="70"/>
    <cellStyle name="Header1" xfId="71"/>
    <cellStyle name="Header2" xfId="72"/>
    <cellStyle name="Input [yellow]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no dec" xfId="79"/>
    <cellStyle name="Normal - Style1" xfId="80"/>
    <cellStyle name="Normal_10051 &amp; ข 38-39-40 -มีค-50 2" xfId="81"/>
    <cellStyle name="Normal_50-10127อุดรธานี" xfId="82"/>
    <cellStyle name="Normal_52-10229-52 แฟลตนักศีกษาแพทย์ และอาจารย์ ( ครั้งที่ 2 )" xfId="83"/>
    <cellStyle name="Normal_แบบตารางใหม่" xfId="84"/>
    <cellStyle name="Normal_แบบตารางใหม่ -กลุ่ม 3 2" xfId="85"/>
    <cellStyle name="Normal_แบบตารางใหม่_54-ก 40-เมย-53 -ช่องลิฟท์ -รพ.เซกา" xfId="86"/>
    <cellStyle name="ParaBirimi [0]_RESULTS" xfId="87"/>
    <cellStyle name="ParaBirimi_RESULTS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report_title" xfId="97"/>
    <cellStyle name="Text Indent A" xfId="98"/>
    <cellStyle name="Text Indent B" xfId="99"/>
    <cellStyle name="Text Indent C" xfId="100"/>
    <cellStyle name="Virg? [0]_RESULTS" xfId="101"/>
    <cellStyle name="Virg?_RESULTS" xfId="102"/>
    <cellStyle name="การคำนวณ" xfId="103"/>
    <cellStyle name="ข้อความเตือน" xfId="104"/>
    <cellStyle name="ข้อความอธิบาย" xfId="105"/>
    <cellStyle name="Comma" xfId="106"/>
    <cellStyle name="Comma [0]" xfId="107"/>
    <cellStyle name="เครื่องหมายจุลภาค 2" xfId="108"/>
    <cellStyle name="เครื่องหมายจุลภาค 2 2" xfId="109"/>
    <cellStyle name="เครื่องหมายจุลภาค 2 3" xfId="110"/>
    <cellStyle name="เครื่องหมายจุลภาค 3" xfId="111"/>
    <cellStyle name="Currency" xfId="112"/>
    <cellStyle name="Currency [0]" xfId="113"/>
    <cellStyle name="เครื่องหมายสกุลเงิน [0]_PERSONAL" xfId="114"/>
    <cellStyle name="เครื่องหมายสกุลเงิน [0]_PERSONAL 2" xfId="115"/>
    <cellStyle name="จุลภาค 2" xfId="116"/>
    <cellStyle name="ชื่อเรื่อง" xfId="117"/>
    <cellStyle name="เซลล์ตรวจสอบ" xfId="118"/>
    <cellStyle name="เซลล์ที่มีลิงก์" xfId="119"/>
    <cellStyle name="ดี" xfId="120"/>
    <cellStyle name="ปกติ 2" xfId="121"/>
    <cellStyle name="ปกติ 2 2" xfId="122"/>
    <cellStyle name="ปกติ 3" xfId="123"/>
    <cellStyle name="ปกติ_อาคารผู้ป่วย รพ.30 เตียง 51" xfId="124"/>
    <cellStyle name="ป้อนค่า" xfId="125"/>
    <cellStyle name="ปานกลาง" xfId="126"/>
    <cellStyle name="Percent" xfId="127"/>
    <cellStyle name="ผลรวม" xfId="128"/>
    <cellStyle name="แย่" xfId="129"/>
    <cellStyle name="ส่วนที่ถูกเน้น1" xfId="130"/>
    <cellStyle name="ส่วนที่ถูกเน้น2" xfId="131"/>
    <cellStyle name="ส่วนที่ถูกเน้น3" xfId="132"/>
    <cellStyle name="ส่วนที่ถูกเน้น4" xfId="133"/>
    <cellStyle name="ส่วนที่ถูกเน้น5" xfId="134"/>
    <cellStyle name="ส่วนที่ถูกเน้น6" xfId="135"/>
    <cellStyle name="แสดงผล" xfId="136"/>
    <cellStyle name="หมายเหตุ" xfId="137"/>
    <cellStyle name="หัวเรื่อง 1" xfId="138"/>
    <cellStyle name="หัวเรื่อง 2" xfId="139"/>
    <cellStyle name="หัวเรื่อง 3" xfId="140"/>
    <cellStyle name="หัวเรื่อง 4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16</xdr:row>
      <xdr:rowOff>238125</xdr:rowOff>
    </xdr:from>
    <xdr:to>
      <xdr:col>0</xdr:col>
      <xdr:colOff>2085975</xdr:colOff>
      <xdr:row>19</xdr:row>
      <xdr:rowOff>95250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1981200" y="4962525"/>
          <a:ext cx="104775" cy="742950"/>
        </a:xfrm>
        <a:prstGeom prst="leftBrace">
          <a:avLst>
            <a:gd name="adj" fmla="val -4882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3181350</xdr:colOff>
      <xdr:row>16</xdr:row>
      <xdr:rowOff>219075</xdr:rowOff>
    </xdr:from>
    <xdr:to>
      <xdr:col>0</xdr:col>
      <xdr:colOff>3228975</xdr:colOff>
      <xdr:row>19</xdr:row>
      <xdr:rowOff>123825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3181350" y="4943475"/>
          <a:ext cx="47625" cy="790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2133600</xdr:colOff>
      <xdr:row>18</xdr:row>
      <xdr:rowOff>19050</xdr:rowOff>
    </xdr:from>
    <xdr:to>
      <xdr:col>0</xdr:col>
      <xdr:colOff>3019425</xdr:colOff>
      <xdr:row>18</xdr:row>
      <xdr:rowOff>19050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2133600" y="5334000"/>
          <a:ext cx="885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66675</xdr:rowOff>
    </xdr:from>
    <xdr:to>
      <xdr:col>0</xdr:col>
      <xdr:colOff>276225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71450" y="8001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66675</xdr:rowOff>
    </xdr:from>
    <xdr:to>
      <xdr:col>0</xdr:col>
      <xdr:colOff>276225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71450" y="107632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0</xdr:col>
      <xdr:colOff>276225</xdr:colOff>
      <xdr:row>4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71450" y="13525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66675</xdr:rowOff>
    </xdr:from>
    <xdr:to>
      <xdr:col>0</xdr:col>
      <xdr:colOff>276225</xdr:colOff>
      <xdr:row>5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171450" y="16287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66675</xdr:rowOff>
    </xdr:from>
    <xdr:to>
      <xdr:col>0</xdr:col>
      <xdr:colOff>276225</xdr:colOff>
      <xdr:row>6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171450" y="19050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9</xdr:row>
      <xdr:rowOff>66675</xdr:rowOff>
    </xdr:from>
    <xdr:to>
      <xdr:col>0</xdr:col>
      <xdr:colOff>276225</xdr:colOff>
      <xdr:row>9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171450" y="27336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66675</xdr:rowOff>
    </xdr:from>
    <xdr:to>
      <xdr:col>0</xdr:col>
      <xdr:colOff>276225</xdr:colOff>
      <xdr:row>7</xdr:row>
      <xdr:rowOff>161925</xdr:rowOff>
    </xdr:to>
    <xdr:sp>
      <xdr:nvSpPr>
        <xdr:cNvPr id="7" name="Rectangle 9"/>
        <xdr:cNvSpPr>
          <a:spLocks/>
        </xdr:cNvSpPr>
      </xdr:nvSpPr>
      <xdr:spPr>
        <a:xfrm>
          <a:off x="171450" y="218122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104775</xdr:rowOff>
    </xdr:from>
    <xdr:to>
      <xdr:col>5</xdr:col>
      <xdr:colOff>266700</xdr:colOff>
      <xdr:row>9</xdr:row>
      <xdr:rowOff>200025</xdr:rowOff>
    </xdr:to>
    <xdr:sp>
      <xdr:nvSpPr>
        <xdr:cNvPr id="8" name="Rectangle 8"/>
        <xdr:cNvSpPr>
          <a:spLocks/>
        </xdr:cNvSpPr>
      </xdr:nvSpPr>
      <xdr:spPr>
        <a:xfrm>
          <a:off x="3438525" y="2771775"/>
          <a:ext cx="104775" cy="9525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66675</xdr:rowOff>
    </xdr:from>
    <xdr:to>
      <xdr:col>0</xdr:col>
      <xdr:colOff>276225</xdr:colOff>
      <xdr:row>8</xdr:row>
      <xdr:rowOff>161925</xdr:rowOff>
    </xdr:to>
    <xdr:sp>
      <xdr:nvSpPr>
        <xdr:cNvPr id="9" name="Rectangle 11"/>
        <xdr:cNvSpPr>
          <a:spLocks/>
        </xdr:cNvSpPr>
      </xdr:nvSpPr>
      <xdr:spPr>
        <a:xfrm>
          <a:off x="171450" y="24574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B15" sqref="B15"/>
    </sheetView>
  </sheetViews>
  <sheetFormatPr defaultColWidth="9.33203125" defaultRowHeight="21"/>
  <cols>
    <col min="1" max="1" width="75" style="0" customWidth="1"/>
    <col min="2" max="2" width="18" style="0" customWidth="1"/>
    <col min="3" max="4" width="14.5" style="0" customWidth="1"/>
    <col min="6" max="6" width="17.33203125" style="0" hidden="1" customWidth="1"/>
    <col min="7" max="8" width="0" style="0" hidden="1" customWidth="1"/>
    <col min="9" max="9" width="17.33203125" style="0" hidden="1" customWidth="1"/>
  </cols>
  <sheetData>
    <row r="1" spans="1:11" ht="23.25">
      <c r="A1" s="255" t="s">
        <v>35</v>
      </c>
      <c r="B1" s="255"/>
      <c r="C1" s="255"/>
      <c r="D1" s="255"/>
      <c r="E1" s="35"/>
      <c r="F1" s="35"/>
      <c r="G1" s="35"/>
      <c r="H1" s="35"/>
      <c r="I1" s="36"/>
      <c r="J1" s="35"/>
      <c r="K1" s="35"/>
    </row>
    <row r="2" spans="1:11" ht="23.25">
      <c r="A2" s="35"/>
      <c r="B2" s="35"/>
      <c r="C2" s="35"/>
      <c r="D2" s="35"/>
      <c r="E2" s="35"/>
      <c r="F2" s="35"/>
      <c r="G2" s="35"/>
      <c r="H2" s="35"/>
      <c r="I2" s="36"/>
      <c r="J2" s="35"/>
      <c r="K2" s="35"/>
    </row>
    <row r="3" spans="1:11" ht="23.25">
      <c r="A3" s="35"/>
      <c r="B3" s="35"/>
      <c r="C3" s="37" t="s">
        <v>36</v>
      </c>
      <c r="D3" s="37" t="s">
        <v>37</v>
      </c>
      <c r="E3" s="35"/>
      <c r="F3" s="35"/>
      <c r="G3" s="35"/>
      <c r="H3" s="35"/>
      <c r="I3" s="36"/>
      <c r="J3" s="35"/>
      <c r="K3" s="35"/>
    </row>
    <row r="4" spans="1:11" ht="23.25">
      <c r="A4" s="35" t="s">
        <v>38</v>
      </c>
      <c r="B4" s="35"/>
      <c r="C4" s="37" t="s">
        <v>39</v>
      </c>
      <c r="D4" s="37"/>
      <c r="E4" s="35"/>
      <c r="F4" s="38">
        <v>0</v>
      </c>
      <c r="G4" s="35"/>
      <c r="H4" s="35"/>
      <c r="I4" s="36"/>
      <c r="J4" s="35"/>
      <c r="K4" s="35"/>
    </row>
    <row r="5" spans="1:11" ht="23.25">
      <c r="A5" s="35" t="s">
        <v>40</v>
      </c>
      <c r="B5" s="39">
        <v>0</v>
      </c>
      <c r="C5" s="37">
        <v>0.5</v>
      </c>
      <c r="D5" s="40">
        <v>1.3074</v>
      </c>
      <c r="E5" s="35"/>
      <c r="F5" s="41">
        <v>500000</v>
      </c>
      <c r="G5" s="35"/>
      <c r="H5" s="35"/>
      <c r="I5" s="36"/>
      <c r="J5" s="35"/>
      <c r="K5" s="35"/>
    </row>
    <row r="6" spans="1:11" ht="23.25">
      <c r="A6" s="35" t="s">
        <v>41</v>
      </c>
      <c r="B6" s="39">
        <v>0</v>
      </c>
      <c r="C6" s="37">
        <v>1</v>
      </c>
      <c r="D6" s="40">
        <v>1.305</v>
      </c>
      <c r="E6" s="35"/>
      <c r="F6" s="41">
        <v>1000000</v>
      </c>
      <c r="G6" s="35"/>
      <c r="H6" s="35"/>
      <c r="I6" s="36"/>
      <c r="J6" s="35"/>
      <c r="K6" s="35"/>
    </row>
    <row r="7" spans="1:11" ht="23.25">
      <c r="A7" s="35" t="s">
        <v>42</v>
      </c>
      <c r="B7" s="42">
        <v>0.06</v>
      </c>
      <c r="C7" s="37">
        <v>2</v>
      </c>
      <c r="D7" s="40">
        <v>1.3035</v>
      </c>
      <c r="E7" s="35"/>
      <c r="F7" s="41">
        <v>2000000</v>
      </c>
      <c r="G7" s="35"/>
      <c r="H7" s="35"/>
      <c r="I7" s="36"/>
      <c r="J7" s="35"/>
      <c r="K7" s="35"/>
    </row>
    <row r="8" spans="1:11" ht="23.25">
      <c r="A8" s="35" t="s">
        <v>43</v>
      </c>
      <c r="B8" s="42">
        <v>0.07</v>
      </c>
      <c r="C8" s="37">
        <v>5</v>
      </c>
      <c r="D8" s="40">
        <v>1.3003</v>
      </c>
      <c r="E8" s="35"/>
      <c r="F8" s="41">
        <v>5000000</v>
      </c>
      <c r="G8" s="35"/>
      <c r="H8" s="35"/>
      <c r="I8" s="36"/>
      <c r="J8" s="35"/>
      <c r="K8" s="35"/>
    </row>
    <row r="9" spans="1:11" ht="23.25">
      <c r="A9" s="35"/>
      <c r="B9" s="35"/>
      <c r="C9" s="37">
        <v>10</v>
      </c>
      <c r="D9" s="40">
        <v>1.2943</v>
      </c>
      <c r="E9" s="35"/>
      <c r="F9" s="41">
        <v>10000000</v>
      </c>
      <c r="G9" s="35"/>
      <c r="H9" s="35"/>
      <c r="I9" s="36"/>
      <c r="J9" s="35"/>
      <c r="K9" s="35"/>
    </row>
    <row r="10" spans="1:11" ht="23.25">
      <c r="A10" s="43" t="s">
        <v>44</v>
      </c>
      <c r="B10" s="35"/>
      <c r="C10" s="37">
        <v>15</v>
      </c>
      <c r="D10" s="40">
        <v>1.2594</v>
      </c>
      <c r="E10" s="35"/>
      <c r="F10" s="41">
        <v>15000000</v>
      </c>
      <c r="G10" s="35"/>
      <c r="H10" s="35"/>
      <c r="I10" s="36"/>
      <c r="J10" s="35"/>
      <c r="K10" s="35"/>
    </row>
    <row r="11" spans="1:11" ht="23.25">
      <c r="A11" s="43" t="s">
        <v>45</v>
      </c>
      <c r="B11" s="35"/>
      <c r="C11" s="37">
        <v>20</v>
      </c>
      <c r="D11" s="40">
        <v>1.2518</v>
      </c>
      <c r="E11" s="35"/>
      <c r="F11" s="41">
        <v>20000000</v>
      </c>
      <c r="G11" s="35"/>
      <c r="H11" s="35"/>
      <c r="I11" s="36"/>
      <c r="J11" s="35"/>
      <c r="K11" s="35"/>
    </row>
    <row r="12" spans="1:11" ht="23.25">
      <c r="A12" s="35" t="s">
        <v>46</v>
      </c>
      <c r="B12" s="44">
        <f>'ปร.6'!$G$13</f>
        <v>0</v>
      </c>
      <c r="C12" s="37">
        <v>25</v>
      </c>
      <c r="D12" s="40">
        <v>1.2248</v>
      </c>
      <c r="E12" s="35"/>
      <c r="F12" s="41">
        <v>25000000</v>
      </c>
      <c r="G12" s="35"/>
      <c r="H12" s="35"/>
      <c r="I12" s="45" t="e">
        <f>#VALUE!</f>
        <v>#VALUE!</v>
      </c>
      <c r="J12" s="35"/>
      <c r="K12" s="35"/>
    </row>
    <row r="13" spans="1:11" ht="23.25">
      <c r="A13" s="35" t="s">
        <v>47</v>
      </c>
      <c r="B13" s="46">
        <v>1000000</v>
      </c>
      <c r="C13" s="37">
        <v>30</v>
      </c>
      <c r="D13" s="40">
        <v>1.2164</v>
      </c>
      <c r="E13" s="35"/>
      <c r="F13" s="41">
        <v>30000000</v>
      </c>
      <c r="G13" s="35"/>
      <c r="H13" s="35"/>
      <c r="I13" s="45" t="e">
        <f>#VALUE!</f>
        <v>#VALUE!</v>
      </c>
      <c r="J13" s="35"/>
      <c r="K13" s="35"/>
    </row>
    <row r="14" spans="1:11" ht="23.25">
      <c r="A14" s="35" t="s">
        <v>48</v>
      </c>
      <c r="B14" s="46">
        <v>2000000</v>
      </c>
      <c r="C14" s="37">
        <v>40</v>
      </c>
      <c r="D14" s="40">
        <v>1.2161</v>
      </c>
      <c r="E14" s="35"/>
      <c r="F14" s="41">
        <v>40000000</v>
      </c>
      <c r="G14" s="35"/>
      <c r="H14" s="35"/>
      <c r="I14" s="45"/>
      <c r="J14" s="35"/>
      <c r="K14" s="35"/>
    </row>
    <row r="15" spans="1:11" ht="23.25">
      <c r="A15" s="35" t="s">
        <v>49</v>
      </c>
      <c r="B15" s="47">
        <f>D6</f>
        <v>1.305</v>
      </c>
      <c r="C15" s="37">
        <v>50</v>
      </c>
      <c r="D15" s="40">
        <v>1.2159</v>
      </c>
      <c r="E15" s="35"/>
      <c r="F15" s="41">
        <v>50000000</v>
      </c>
      <c r="G15" s="35"/>
      <c r="H15" s="35"/>
      <c r="I15" s="45"/>
      <c r="J15" s="35"/>
      <c r="K15" s="35"/>
    </row>
    <row r="16" spans="1:11" ht="23.25">
      <c r="A16" s="35" t="s">
        <v>50</v>
      </c>
      <c r="B16" s="47">
        <f>D7</f>
        <v>1.3035</v>
      </c>
      <c r="C16" s="37">
        <v>60</v>
      </c>
      <c r="D16" s="48">
        <v>1.2061</v>
      </c>
      <c r="E16" s="35"/>
      <c r="F16" s="41">
        <v>60000000</v>
      </c>
      <c r="G16" s="35"/>
      <c r="H16" s="35"/>
      <c r="I16" s="45"/>
      <c r="J16" s="35"/>
      <c r="K16" s="35"/>
    </row>
    <row r="17" spans="1:11" ht="23.25">
      <c r="A17" s="35"/>
      <c r="B17" s="35"/>
      <c r="C17" s="37">
        <v>70</v>
      </c>
      <c r="D17" s="40">
        <v>1.205</v>
      </c>
      <c r="E17" s="35"/>
      <c r="F17" s="41">
        <v>70000000</v>
      </c>
      <c r="G17" s="35"/>
      <c r="H17" s="35"/>
      <c r="I17" s="45"/>
      <c r="J17" s="35"/>
      <c r="K17" s="35"/>
    </row>
    <row r="18" spans="1:11" ht="23.25">
      <c r="A18" s="35" t="s">
        <v>51</v>
      </c>
      <c r="B18" s="35" t="s">
        <v>11</v>
      </c>
      <c r="C18" s="37">
        <v>80</v>
      </c>
      <c r="D18" s="40">
        <v>1.205</v>
      </c>
      <c r="E18" s="35"/>
      <c r="F18" s="41">
        <v>80000000</v>
      </c>
      <c r="G18" s="35"/>
      <c r="H18" s="35"/>
      <c r="I18" s="45"/>
      <c r="J18" s="35"/>
      <c r="K18" s="35"/>
    </row>
    <row r="19" spans="1:11" ht="23.25">
      <c r="A19" s="35" t="s">
        <v>52</v>
      </c>
      <c r="B19" s="35"/>
      <c r="C19" s="37">
        <v>90</v>
      </c>
      <c r="D19" s="40">
        <v>1.2049</v>
      </c>
      <c r="E19" s="35"/>
      <c r="F19" s="41">
        <v>90000000</v>
      </c>
      <c r="G19" s="35"/>
      <c r="H19" s="35"/>
      <c r="I19" s="45"/>
      <c r="J19" s="35"/>
      <c r="K19" s="35"/>
    </row>
    <row r="20" spans="1:11" ht="23.25">
      <c r="A20" s="35" t="s">
        <v>11</v>
      </c>
      <c r="B20" s="35"/>
      <c r="C20" s="37">
        <v>100</v>
      </c>
      <c r="D20" s="40">
        <v>1.2049</v>
      </c>
      <c r="E20" s="35"/>
      <c r="F20" s="41">
        <v>100000000</v>
      </c>
      <c r="G20" s="35"/>
      <c r="H20" s="35"/>
      <c r="I20" s="45"/>
      <c r="J20" s="35"/>
      <c r="K20" s="35"/>
    </row>
    <row r="21" spans="1:11" ht="23.25">
      <c r="A21" s="35"/>
      <c r="B21" s="35"/>
      <c r="C21" s="37">
        <v>150</v>
      </c>
      <c r="D21" s="40">
        <v>1.2023</v>
      </c>
      <c r="E21" s="35"/>
      <c r="F21" s="41">
        <v>150000000</v>
      </c>
      <c r="G21" s="35"/>
      <c r="H21" s="35"/>
      <c r="I21" s="45"/>
      <c r="J21" s="35"/>
      <c r="K21" s="35"/>
    </row>
    <row r="22" spans="1:11" ht="23.25">
      <c r="A22" s="35" t="s">
        <v>53</v>
      </c>
      <c r="B22" s="49">
        <f>B15-B16</f>
        <v>0.0014999999999998348</v>
      </c>
      <c r="C22" s="37">
        <v>200</v>
      </c>
      <c r="D22" s="40">
        <v>1.2023</v>
      </c>
      <c r="E22" s="35"/>
      <c r="F22" s="41">
        <v>200000000</v>
      </c>
      <c r="G22" s="35"/>
      <c r="H22" s="35"/>
      <c r="I22" s="36"/>
      <c r="J22" s="35"/>
      <c r="K22" s="35"/>
    </row>
    <row r="23" spans="1:11" ht="23.25">
      <c r="A23" s="35" t="s">
        <v>54</v>
      </c>
      <c r="B23" s="50">
        <f>B12-B13</f>
        <v>-1000000</v>
      </c>
      <c r="C23" s="37">
        <v>250</v>
      </c>
      <c r="D23" s="40">
        <v>1.2013</v>
      </c>
      <c r="E23" s="35"/>
      <c r="F23" s="41">
        <v>250000000</v>
      </c>
      <c r="G23" s="35"/>
      <c r="H23" s="35"/>
      <c r="I23" s="36"/>
      <c r="J23" s="35"/>
      <c r="K23" s="35"/>
    </row>
    <row r="24" spans="1:11" ht="23.25">
      <c r="A24" s="35" t="s">
        <v>55</v>
      </c>
      <c r="B24" s="50">
        <f>B14-B13</f>
        <v>1000000</v>
      </c>
      <c r="C24" s="37">
        <v>300</v>
      </c>
      <c r="D24" s="48">
        <v>1.1951</v>
      </c>
      <c r="E24" s="35"/>
      <c r="F24" s="41">
        <v>300000000</v>
      </c>
      <c r="G24" s="35"/>
      <c r="H24" s="35"/>
      <c r="I24" s="36"/>
      <c r="J24" s="35"/>
      <c r="K24" s="35"/>
    </row>
    <row r="25" spans="1:11" ht="23.25">
      <c r="A25" s="35"/>
      <c r="B25" s="51">
        <f>B22*B23/B24</f>
        <v>-0.0014999999999998348</v>
      </c>
      <c r="C25" s="37">
        <v>350</v>
      </c>
      <c r="D25" s="40">
        <v>1.1866</v>
      </c>
      <c r="E25" s="35"/>
      <c r="F25" s="41">
        <v>350000000</v>
      </c>
      <c r="G25" s="35"/>
      <c r="H25" s="35"/>
      <c r="I25" s="36"/>
      <c r="J25" s="35"/>
      <c r="K25" s="35"/>
    </row>
    <row r="26" spans="1:11" ht="23.25">
      <c r="A26" s="52" t="s">
        <v>56</v>
      </c>
      <c r="B26" s="53">
        <f>B25</f>
        <v>-0.0014999999999998348</v>
      </c>
      <c r="C26" s="37">
        <v>400</v>
      </c>
      <c r="D26" s="40">
        <v>1.1858</v>
      </c>
      <c r="E26" s="35"/>
      <c r="F26" s="41">
        <v>400000000</v>
      </c>
      <c r="G26" s="35"/>
      <c r="H26" s="35"/>
      <c r="I26" s="36"/>
      <c r="J26" s="35"/>
      <c r="K26" s="35"/>
    </row>
    <row r="27" spans="1:11" ht="23.25">
      <c r="A27" s="54" t="s">
        <v>37</v>
      </c>
      <c r="B27" s="55">
        <f>B15-B26</f>
        <v>1.3064999999999998</v>
      </c>
      <c r="C27" s="37">
        <v>500</v>
      </c>
      <c r="D27" s="40">
        <v>1.1853</v>
      </c>
      <c r="E27" s="35"/>
      <c r="F27" s="41">
        <v>500000000</v>
      </c>
      <c r="G27" s="35"/>
      <c r="H27" s="35"/>
      <c r="I27" s="36"/>
      <c r="J27" s="35"/>
      <c r="K27" s="35"/>
    </row>
    <row r="28" spans="1:11" ht="23.25">
      <c r="A28" s="52" t="s">
        <v>72</v>
      </c>
      <c r="B28" s="49">
        <f>B27-1</f>
        <v>0.3064999999999998</v>
      </c>
      <c r="C28" s="56" t="s">
        <v>57</v>
      </c>
      <c r="D28" s="40">
        <v>1.1788</v>
      </c>
      <c r="E28" s="35"/>
      <c r="F28" s="41">
        <v>500000000</v>
      </c>
      <c r="G28" s="35"/>
      <c r="H28" s="35"/>
      <c r="I28" s="36"/>
      <c r="J28" s="35"/>
      <c r="K28" s="35"/>
    </row>
    <row r="29" spans="1:11" ht="23.25">
      <c r="A29" s="35"/>
      <c r="B29" s="35"/>
      <c r="C29" s="35"/>
      <c r="D29" s="35"/>
      <c r="E29" s="35"/>
      <c r="F29" s="35"/>
      <c r="G29" s="35"/>
      <c r="H29" s="35"/>
      <c r="I29" s="36"/>
      <c r="J29" s="35"/>
      <c r="K29" s="3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06"/>
  <sheetViews>
    <sheetView showGridLines="0" tabSelected="1" zoomScaleSheetLayoutView="100" zoomScalePageLayoutView="0" workbookViewId="0" topLeftCell="A2">
      <selection activeCell="H8" sqref="H8"/>
    </sheetView>
  </sheetViews>
  <sheetFormatPr defaultColWidth="0" defaultRowHeight="22.5" customHeight="1"/>
  <cols>
    <col min="1" max="1" width="8" style="196" customWidth="1"/>
    <col min="2" max="2" width="69.5" style="11" customWidth="1"/>
    <col min="3" max="3" width="10.5" style="196" customWidth="1"/>
    <col min="4" max="4" width="7.66015625" style="251" customWidth="1"/>
    <col min="5" max="5" width="12.33203125" style="1" customWidth="1"/>
    <col min="6" max="6" width="12.66015625" style="1" customWidth="1"/>
    <col min="7" max="7" width="10.83203125" style="1" customWidth="1"/>
    <col min="8" max="8" width="12.66015625" style="1" customWidth="1"/>
    <col min="9" max="9" width="18.5" style="1" customWidth="1"/>
    <col min="10" max="10" width="15.33203125" style="23" customWidth="1"/>
    <col min="11" max="16384" width="0" style="1" hidden="1" customWidth="1"/>
  </cols>
  <sheetData>
    <row r="1" spans="1:10" s="2" customFormat="1" ht="22.5" customHeight="1">
      <c r="A1" s="204"/>
      <c r="B1" s="205"/>
      <c r="C1" s="206"/>
      <c r="D1" s="248"/>
      <c r="E1" s="207"/>
      <c r="F1" s="207"/>
      <c r="G1" s="207"/>
      <c r="H1" s="207"/>
      <c r="I1" s="208"/>
      <c r="J1" s="209"/>
    </row>
    <row r="2" spans="1:10" s="2" customFormat="1" ht="22.5" customHeight="1">
      <c r="A2" s="259" t="s">
        <v>18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s="2" customFormat="1" ht="22.5" customHeight="1">
      <c r="A3" s="259" t="s">
        <v>77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ht="22.5" customHeight="1">
      <c r="A4" s="274" t="s">
        <v>96</v>
      </c>
      <c r="B4" s="275"/>
      <c r="C4" s="275"/>
      <c r="D4" s="275"/>
      <c r="E4" s="275"/>
      <c r="F4" s="275"/>
      <c r="G4" s="275"/>
      <c r="H4" s="275"/>
      <c r="I4" s="275"/>
      <c r="J4" s="276"/>
    </row>
    <row r="5" spans="1:10" ht="22.5" customHeight="1">
      <c r="A5" s="258" t="s">
        <v>97</v>
      </c>
      <c r="B5" s="257"/>
      <c r="C5" s="257"/>
      <c r="D5" s="257"/>
      <c r="E5" s="257" t="s">
        <v>98</v>
      </c>
      <c r="F5" s="257"/>
      <c r="G5" s="145"/>
      <c r="H5" s="145"/>
      <c r="I5" s="145"/>
      <c r="J5" s="210"/>
    </row>
    <row r="6" spans="1:10" ht="22.5" customHeight="1">
      <c r="A6" s="211" t="s">
        <v>90</v>
      </c>
      <c r="B6" s="144"/>
      <c r="C6" s="186"/>
      <c r="D6" s="249"/>
      <c r="E6" s="146" t="s">
        <v>60</v>
      </c>
      <c r="F6" s="146"/>
      <c r="G6" s="146"/>
      <c r="H6" s="147" t="s">
        <v>92</v>
      </c>
      <c r="I6" s="146"/>
      <c r="J6" s="212"/>
    </row>
    <row r="7" spans="1:10" ht="22.5" customHeight="1">
      <c r="A7" s="258" t="s">
        <v>229</v>
      </c>
      <c r="B7" s="257"/>
      <c r="C7" s="257"/>
      <c r="D7" s="257"/>
      <c r="E7" s="146" t="s">
        <v>99</v>
      </c>
      <c r="F7" s="146"/>
      <c r="G7" s="148" t="s">
        <v>230</v>
      </c>
      <c r="H7" s="146"/>
      <c r="I7" s="144"/>
      <c r="J7" s="210"/>
    </row>
    <row r="8" spans="1:10" ht="22.5" customHeight="1" thickBot="1">
      <c r="A8" s="213" t="s">
        <v>73</v>
      </c>
      <c r="B8" s="214"/>
      <c r="C8" s="215"/>
      <c r="D8" s="250"/>
      <c r="E8" s="216"/>
      <c r="F8" s="216"/>
      <c r="G8" s="216"/>
      <c r="H8" s="216"/>
      <c r="I8" s="216"/>
      <c r="J8" s="217" t="s">
        <v>12</v>
      </c>
    </row>
    <row r="9" spans="1:10" ht="22.5" customHeight="1" thickTop="1">
      <c r="A9" s="266" t="s">
        <v>9</v>
      </c>
      <c r="B9" s="268" t="s">
        <v>10</v>
      </c>
      <c r="C9" s="270" t="s">
        <v>3</v>
      </c>
      <c r="D9" s="272" t="s">
        <v>4</v>
      </c>
      <c r="E9" s="262" t="s">
        <v>16</v>
      </c>
      <c r="F9" s="263"/>
      <c r="G9" s="262" t="s">
        <v>1</v>
      </c>
      <c r="H9" s="263"/>
      <c r="I9" s="197" t="s">
        <v>17</v>
      </c>
      <c r="J9" s="264" t="s">
        <v>6</v>
      </c>
    </row>
    <row r="10" spans="1:10" ht="22.5" customHeight="1" thickBot="1">
      <c r="A10" s="267"/>
      <c r="B10" s="269"/>
      <c r="C10" s="271"/>
      <c r="D10" s="273"/>
      <c r="E10" s="198" t="s">
        <v>8</v>
      </c>
      <c r="F10" s="198" t="s">
        <v>5</v>
      </c>
      <c r="G10" s="198" t="s">
        <v>8</v>
      </c>
      <c r="H10" s="198" t="s">
        <v>5</v>
      </c>
      <c r="I10" s="199" t="s">
        <v>7</v>
      </c>
      <c r="J10" s="265"/>
    </row>
    <row r="11" spans="1:10" s="169" customFormat="1" ht="22.5" customHeight="1" thickTop="1">
      <c r="A11" s="218">
        <v>1</v>
      </c>
      <c r="B11" s="200" t="s">
        <v>82</v>
      </c>
      <c r="C11" s="177"/>
      <c r="D11" s="243"/>
      <c r="E11" s="168"/>
      <c r="F11" s="168"/>
      <c r="G11" s="168"/>
      <c r="H11" s="168"/>
      <c r="I11" s="168"/>
      <c r="J11" s="219"/>
    </row>
    <row r="12" spans="1:10" s="169" customFormat="1" ht="22.5" customHeight="1">
      <c r="A12" s="220"/>
      <c r="B12" s="172" t="s">
        <v>108</v>
      </c>
      <c r="C12" s="176"/>
      <c r="D12" s="242"/>
      <c r="E12" s="170"/>
      <c r="F12" s="170"/>
      <c r="G12" s="170"/>
      <c r="H12" s="170"/>
      <c r="I12" s="170"/>
      <c r="J12" s="221"/>
    </row>
    <row r="13" spans="1:10" s="169" customFormat="1" ht="22.5" customHeight="1">
      <c r="A13" s="220"/>
      <c r="B13" s="174" t="s">
        <v>100</v>
      </c>
      <c r="C13" s="188"/>
      <c r="D13" s="239" t="s">
        <v>81</v>
      </c>
      <c r="E13" s="170"/>
      <c r="F13" s="170"/>
      <c r="G13" s="170"/>
      <c r="H13" s="170"/>
      <c r="I13" s="170"/>
      <c r="J13" s="221"/>
    </row>
    <row r="14" spans="1:10" s="169" customFormat="1" ht="22.5" customHeight="1">
      <c r="A14" s="220"/>
      <c r="B14" s="175" t="s">
        <v>101</v>
      </c>
      <c r="C14" s="189"/>
      <c r="D14" s="240" t="s">
        <v>81</v>
      </c>
      <c r="E14" s="170"/>
      <c r="F14" s="170"/>
      <c r="G14" s="170"/>
      <c r="H14" s="170"/>
      <c r="I14" s="170"/>
      <c r="J14" s="221"/>
    </row>
    <row r="15" spans="1:10" s="169" customFormat="1" ht="22.5" customHeight="1">
      <c r="A15" s="222"/>
      <c r="B15" s="173" t="s">
        <v>102</v>
      </c>
      <c r="C15" s="190"/>
      <c r="D15" s="240" t="s">
        <v>81</v>
      </c>
      <c r="E15" s="170"/>
      <c r="F15" s="170"/>
      <c r="G15" s="170"/>
      <c r="H15" s="170"/>
      <c r="I15" s="170"/>
      <c r="J15" s="221"/>
    </row>
    <row r="16" spans="1:10" s="169" customFormat="1" ht="22.5" customHeight="1">
      <c r="A16" s="220"/>
      <c r="B16" s="174" t="s">
        <v>103</v>
      </c>
      <c r="C16" s="189"/>
      <c r="D16" s="240" t="s">
        <v>104</v>
      </c>
      <c r="E16" s="170"/>
      <c r="F16" s="170"/>
      <c r="G16" s="170"/>
      <c r="H16" s="170"/>
      <c r="I16" s="170"/>
      <c r="J16" s="221"/>
    </row>
    <row r="17" spans="1:10" s="169" customFormat="1" ht="22.5" customHeight="1">
      <c r="A17" s="220"/>
      <c r="B17" s="175" t="s">
        <v>105</v>
      </c>
      <c r="C17" s="189"/>
      <c r="D17" s="240" t="s">
        <v>83</v>
      </c>
      <c r="E17" s="170"/>
      <c r="F17" s="170"/>
      <c r="G17" s="170"/>
      <c r="H17" s="170"/>
      <c r="I17" s="170"/>
      <c r="J17" s="221"/>
    </row>
    <row r="18" spans="1:10" s="169" customFormat="1" ht="22.5" customHeight="1">
      <c r="A18" s="220"/>
      <c r="B18" s="175" t="s">
        <v>106</v>
      </c>
      <c r="C18" s="189"/>
      <c r="D18" s="240" t="s">
        <v>83</v>
      </c>
      <c r="E18" s="170"/>
      <c r="F18" s="170"/>
      <c r="G18" s="170"/>
      <c r="H18" s="170"/>
      <c r="I18" s="170"/>
      <c r="J18" s="221"/>
    </row>
    <row r="19" spans="1:10" s="169" customFormat="1" ht="22.5" customHeight="1">
      <c r="A19" s="220"/>
      <c r="B19" s="201" t="s">
        <v>107</v>
      </c>
      <c r="C19" s="191"/>
      <c r="D19" s="241" t="s">
        <v>104</v>
      </c>
      <c r="E19" s="170"/>
      <c r="F19" s="170"/>
      <c r="G19" s="170"/>
      <c r="H19" s="170"/>
      <c r="I19" s="170"/>
      <c r="J19" s="221"/>
    </row>
    <row r="20" spans="1:10" s="169" customFormat="1" ht="22.5" customHeight="1">
      <c r="A20" s="220"/>
      <c r="B20" s="201"/>
      <c r="C20" s="191"/>
      <c r="D20" s="241"/>
      <c r="E20" s="170"/>
      <c r="F20" s="170"/>
      <c r="G20" s="170"/>
      <c r="H20" s="170"/>
      <c r="I20" s="170"/>
      <c r="J20" s="221"/>
    </row>
    <row r="21" spans="1:10" s="169" customFormat="1" ht="22.5" customHeight="1">
      <c r="A21" s="220"/>
      <c r="B21" s="172"/>
      <c r="C21" s="176"/>
      <c r="D21" s="242"/>
      <c r="E21" s="170"/>
      <c r="F21" s="170"/>
      <c r="G21" s="170"/>
      <c r="H21" s="170"/>
      <c r="I21" s="170"/>
      <c r="J21" s="221"/>
    </row>
    <row r="22" spans="1:10" s="169" customFormat="1" ht="22.5" customHeight="1">
      <c r="A22" s="220"/>
      <c r="B22" s="172" t="s">
        <v>84</v>
      </c>
      <c r="C22" s="176"/>
      <c r="D22" s="242"/>
      <c r="E22" s="170"/>
      <c r="F22" s="170"/>
      <c r="G22" s="170"/>
      <c r="H22" s="170"/>
      <c r="I22" s="170"/>
      <c r="J22" s="221"/>
    </row>
    <row r="23" spans="1:10" s="169" customFormat="1" ht="22.5" customHeight="1">
      <c r="A23" s="220"/>
      <c r="B23" s="172"/>
      <c r="C23" s="176"/>
      <c r="D23" s="242"/>
      <c r="E23" s="170"/>
      <c r="F23" s="170"/>
      <c r="G23" s="170"/>
      <c r="H23" s="170"/>
      <c r="I23" s="170"/>
      <c r="J23" s="221"/>
    </row>
    <row r="24" spans="1:10" s="169" customFormat="1" ht="22.5" customHeight="1">
      <c r="A24" s="220"/>
      <c r="B24" s="172"/>
      <c r="C24" s="176"/>
      <c r="D24" s="242"/>
      <c r="E24" s="170"/>
      <c r="F24" s="170"/>
      <c r="G24" s="170"/>
      <c r="H24" s="170"/>
      <c r="I24" s="170"/>
      <c r="J24" s="221"/>
    </row>
    <row r="25" spans="1:10" s="169" customFormat="1" ht="22.5" customHeight="1">
      <c r="A25" s="220"/>
      <c r="B25" s="172"/>
      <c r="C25" s="176"/>
      <c r="D25" s="242"/>
      <c r="E25" s="170"/>
      <c r="F25" s="170"/>
      <c r="G25" s="170"/>
      <c r="H25" s="170"/>
      <c r="I25" s="170"/>
      <c r="J25" s="221"/>
    </row>
    <row r="26" spans="1:10" s="169" customFormat="1" ht="22.5" customHeight="1">
      <c r="A26" s="220"/>
      <c r="B26" s="172"/>
      <c r="C26" s="176"/>
      <c r="D26" s="242"/>
      <c r="E26" s="170"/>
      <c r="F26" s="170"/>
      <c r="G26" s="170"/>
      <c r="H26" s="170"/>
      <c r="I26" s="170"/>
      <c r="J26" s="221"/>
    </row>
    <row r="27" spans="1:10" s="169" customFormat="1" ht="22.5" customHeight="1">
      <c r="A27" s="220"/>
      <c r="B27" s="172"/>
      <c r="C27" s="176"/>
      <c r="D27" s="242"/>
      <c r="E27" s="170"/>
      <c r="F27" s="170"/>
      <c r="G27" s="170"/>
      <c r="H27" s="170"/>
      <c r="I27" s="170"/>
      <c r="J27" s="221"/>
    </row>
    <row r="28" spans="1:10" s="169" customFormat="1" ht="22.5" customHeight="1">
      <c r="A28" s="218">
        <v>2</v>
      </c>
      <c r="B28" s="200" t="s">
        <v>24</v>
      </c>
      <c r="C28" s="177"/>
      <c r="D28" s="243"/>
      <c r="E28" s="168"/>
      <c r="F28" s="168"/>
      <c r="G28" s="168"/>
      <c r="H28" s="168"/>
      <c r="I28" s="168"/>
      <c r="J28" s="219"/>
    </row>
    <row r="29" spans="1:10" s="169" customFormat="1" ht="22.5" customHeight="1">
      <c r="A29" s="220"/>
      <c r="B29" s="172" t="s">
        <v>109</v>
      </c>
      <c r="C29" s="176"/>
      <c r="D29" s="242"/>
      <c r="E29" s="170"/>
      <c r="F29" s="170"/>
      <c r="G29" s="170"/>
      <c r="H29" s="170"/>
      <c r="I29" s="170"/>
      <c r="J29" s="221"/>
    </row>
    <row r="30" spans="1:10" s="169" customFormat="1" ht="22.5" customHeight="1">
      <c r="A30" s="220"/>
      <c r="B30" s="172" t="s">
        <v>110</v>
      </c>
      <c r="C30" s="176"/>
      <c r="D30" s="242" t="s">
        <v>78</v>
      </c>
      <c r="E30" s="170"/>
      <c r="F30" s="170"/>
      <c r="G30" s="170"/>
      <c r="H30" s="170"/>
      <c r="I30" s="170"/>
      <c r="J30" s="221"/>
    </row>
    <row r="31" spans="1:10" s="169" customFormat="1" ht="22.5" customHeight="1">
      <c r="A31" s="220"/>
      <c r="B31" s="172" t="s">
        <v>111</v>
      </c>
      <c r="C31" s="176"/>
      <c r="D31" s="242" t="s">
        <v>78</v>
      </c>
      <c r="E31" s="170"/>
      <c r="F31" s="170"/>
      <c r="G31" s="170"/>
      <c r="H31" s="170"/>
      <c r="I31" s="170"/>
      <c r="J31" s="221"/>
    </row>
    <row r="32" spans="1:10" s="169" customFormat="1" ht="22.5" customHeight="1">
      <c r="A32" s="220"/>
      <c r="B32" s="252" t="s">
        <v>112</v>
      </c>
      <c r="C32" s="176"/>
      <c r="D32" s="242" t="s">
        <v>78</v>
      </c>
      <c r="E32" s="170"/>
      <c r="F32" s="170"/>
      <c r="G32" s="170"/>
      <c r="H32" s="170"/>
      <c r="I32" s="170"/>
      <c r="J32" s="221"/>
    </row>
    <row r="33" spans="1:10" s="169" customFormat="1" ht="22.5" customHeight="1">
      <c r="A33" s="220"/>
      <c r="B33" s="172"/>
      <c r="C33" s="176"/>
      <c r="D33" s="242"/>
      <c r="E33" s="170"/>
      <c r="F33" s="170"/>
      <c r="G33" s="170"/>
      <c r="H33" s="170"/>
      <c r="I33" s="170"/>
      <c r="J33" s="221"/>
    </row>
    <row r="34" spans="1:10" s="169" customFormat="1" ht="22.5" customHeight="1">
      <c r="A34" s="220"/>
      <c r="B34" s="253" t="s">
        <v>113</v>
      </c>
      <c r="C34" s="176"/>
      <c r="D34" s="242" t="s">
        <v>78</v>
      </c>
      <c r="E34" s="170"/>
      <c r="F34" s="170"/>
      <c r="G34" s="170"/>
      <c r="H34" s="170"/>
      <c r="I34" s="170"/>
      <c r="J34" s="221"/>
    </row>
    <row r="35" spans="1:10" s="169" customFormat="1" ht="22.5" customHeight="1">
      <c r="A35" s="220"/>
      <c r="B35" s="254" t="s">
        <v>114</v>
      </c>
      <c r="C35" s="176"/>
      <c r="D35" s="242" t="s">
        <v>78</v>
      </c>
      <c r="E35" s="170"/>
      <c r="F35" s="170"/>
      <c r="G35" s="170"/>
      <c r="H35" s="170"/>
      <c r="I35" s="170"/>
      <c r="J35" s="221"/>
    </row>
    <row r="36" spans="1:10" s="169" customFormat="1" ht="22.5" customHeight="1">
      <c r="A36" s="220"/>
      <c r="B36" s="172" t="s">
        <v>115</v>
      </c>
      <c r="C36" s="176"/>
      <c r="D36" s="242" t="s">
        <v>78</v>
      </c>
      <c r="E36" s="170"/>
      <c r="F36" s="170"/>
      <c r="G36" s="170"/>
      <c r="H36" s="170"/>
      <c r="I36" s="170"/>
      <c r="J36" s="221"/>
    </row>
    <row r="37" spans="1:10" s="169" customFormat="1" ht="22.5" customHeight="1">
      <c r="A37" s="220"/>
      <c r="B37" s="172" t="s">
        <v>116</v>
      </c>
      <c r="C37" s="176"/>
      <c r="D37" s="242" t="s">
        <v>117</v>
      </c>
      <c r="E37" s="170"/>
      <c r="F37" s="170"/>
      <c r="G37" s="170"/>
      <c r="H37" s="170"/>
      <c r="I37" s="170"/>
      <c r="J37" s="221"/>
    </row>
    <row r="38" spans="1:10" s="169" customFormat="1" ht="22.5" customHeight="1">
      <c r="A38" s="220"/>
      <c r="B38" s="172" t="s">
        <v>118</v>
      </c>
      <c r="C38" s="176"/>
      <c r="D38" s="242" t="s">
        <v>117</v>
      </c>
      <c r="E38" s="170"/>
      <c r="F38" s="170"/>
      <c r="G38" s="170"/>
      <c r="H38" s="170"/>
      <c r="I38" s="170"/>
      <c r="J38" s="221"/>
    </row>
    <row r="39" spans="1:10" s="169" customFormat="1" ht="22.5" customHeight="1">
      <c r="A39" s="220"/>
      <c r="B39" s="172"/>
      <c r="C39" s="176"/>
      <c r="D39" s="242"/>
      <c r="E39" s="170"/>
      <c r="F39" s="170"/>
      <c r="G39" s="170"/>
      <c r="H39" s="170"/>
      <c r="I39" s="170"/>
      <c r="J39" s="221"/>
    </row>
    <row r="40" spans="1:10" s="169" customFormat="1" ht="22.5" customHeight="1">
      <c r="A40" s="220"/>
      <c r="B40" s="172" t="s">
        <v>119</v>
      </c>
      <c r="C40" s="176"/>
      <c r="D40" s="242"/>
      <c r="E40" s="170"/>
      <c r="F40" s="170"/>
      <c r="G40" s="170"/>
      <c r="H40" s="170"/>
      <c r="I40" s="170"/>
      <c r="J40" s="221"/>
    </row>
    <row r="41" spans="1:10" s="169" customFormat="1" ht="22.5" customHeight="1">
      <c r="A41" s="220"/>
      <c r="B41" s="172" t="s">
        <v>120</v>
      </c>
      <c r="C41" s="176"/>
      <c r="D41" s="242" t="s">
        <v>78</v>
      </c>
      <c r="E41" s="170"/>
      <c r="F41" s="170"/>
      <c r="G41" s="170"/>
      <c r="H41" s="170"/>
      <c r="I41" s="170"/>
      <c r="J41" s="221"/>
    </row>
    <row r="42" spans="1:10" s="169" customFormat="1" ht="22.5" customHeight="1">
      <c r="A42" s="220"/>
      <c r="B42" s="172" t="s">
        <v>121</v>
      </c>
      <c r="C42" s="176"/>
      <c r="D42" s="242" t="s">
        <v>78</v>
      </c>
      <c r="E42" s="170"/>
      <c r="F42" s="170"/>
      <c r="G42" s="170"/>
      <c r="H42" s="170"/>
      <c r="I42" s="170"/>
      <c r="J42" s="221"/>
    </row>
    <row r="43" spans="1:10" s="169" customFormat="1" ht="22.5" customHeight="1">
      <c r="A43" s="220"/>
      <c r="B43" s="172"/>
      <c r="C43" s="176"/>
      <c r="D43" s="242"/>
      <c r="E43" s="170"/>
      <c r="F43" s="170"/>
      <c r="G43" s="170"/>
      <c r="H43" s="170"/>
      <c r="I43" s="170"/>
      <c r="J43" s="221"/>
    </row>
    <row r="44" spans="1:10" s="169" customFormat="1" ht="22.5" customHeight="1">
      <c r="A44" s="220"/>
      <c r="B44" s="172"/>
      <c r="C44" s="176"/>
      <c r="D44" s="242"/>
      <c r="E44" s="170"/>
      <c r="F44" s="170"/>
      <c r="G44" s="170"/>
      <c r="H44" s="170"/>
      <c r="I44" s="170"/>
      <c r="J44" s="221"/>
    </row>
    <row r="45" spans="1:10" s="169" customFormat="1" ht="22.5" customHeight="1">
      <c r="A45" s="220"/>
      <c r="B45" s="172" t="s">
        <v>122</v>
      </c>
      <c r="C45" s="176"/>
      <c r="D45" s="242"/>
      <c r="E45" s="170"/>
      <c r="F45" s="170"/>
      <c r="G45" s="170"/>
      <c r="H45" s="170"/>
      <c r="I45" s="170"/>
      <c r="J45" s="221"/>
    </row>
    <row r="46" spans="1:10" s="169" customFormat="1" ht="22.5" customHeight="1">
      <c r="A46" s="220"/>
      <c r="B46" s="172" t="s">
        <v>123</v>
      </c>
      <c r="C46" s="176"/>
      <c r="D46" s="242" t="s">
        <v>78</v>
      </c>
      <c r="E46" s="170"/>
      <c r="F46" s="170"/>
      <c r="G46" s="170"/>
      <c r="H46" s="170"/>
      <c r="I46" s="170"/>
      <c r="J46" s="221"/>
    </row>
    <row r="47" spans="1:10" s="169" customFormat="1" ht="22.5" customHeight="1">
      <c r="A47" s="220"/>
      <c r="B47" s="172" t="s">
        <v>124</v>
      </c>
      <c r="C47" s="176"/>
      <c r="D47" s="242" t="s">
        <v>78</v>
      </c>
      <c r="E47" s="170"/>
      <c r="F47" s="170"/>
      <c r="G47" s="170"/>
      <c r="H47" s="170"/>
      <c r="I47" s="170"/>
      <c r="J47" s="221"/>
    </row>
    <row r="48" spans="1:10" s="169" customFormat="1" ht="22.5" customHeight="1">
      <c r="A48" s="220"/>
      <c r="B48" s="172" t="s">
        <v>125</v>
      </c>
      <c r="C48" s="176"/>
      <c r="D48" s="242" t="s">
        <v>78</v>
      </c>
      <c r="E48" s="170"/>
      <c r="F48" s="170"/>
      <c r="G48" s="170"/>
      <c r="H48" s="170"/>
      <c r="I48" s="170"/>
      <c r="J48" s="221"/>
    </row>
    <row r="49" spans="1:10" s="169" customFormat="1" ht="22.5" customHeight="1">
      <c r="A49" s="220"/>
      <c r="B49" s="172" t="s">
        <v>126</v>
      </c>
      <c r="C49" s="176"/>
      <c r="D49" s="242" t="s">
        <v>117</v>
      </c>
      <c r="E49" s="170"/>
      <c r="F49" s="170"/>
      <c r="G49" s="170"/>
      <c r="H49" s="170"/>
      <c r="I49" s="170"/>
      <c r="J49" s="221"/>
    </row>
    <row r="50" spans="1:10" s="169" customFormat="1" ht="22.5" customHeight="1">
      <c r="A50" s="220"/>
      <c r="B50" s="172" t="s">
        <v>127</v>
      </c>
      <c r="C50" s="176"/>
      <c r="D50" s="242" t="s">
        <v>117</v>
      </c>
      <c r="E50" s="170"/>
      <c r="F50" s="170"/>
      <c r="G50" s="170"/>
      <c r="H50" s="170"/>
      <c r="I50" s="170"/>
      <c r="J50" s="221"/>
    </row>
    <row r="51" spans="1:10" s="169" customFormat="1" ht="22.5" customHeight="1">
      <c r="A51" s="220"/>
      <c r="B51" s="172"/>
      <c r="C51" s="176"/>
      <c r="D51" s="242"/>
      <c r="E51" s="170"/>
      <c r="F51" s="170"/>
      <c r="G51" s="170"/>
      <c r="H51" s="170"/>
      <c r="I51" s="170"/>
      <c r="J51" s="221"/>
    </row>
    <row r="52" spans="1:10" s="169" customFormat="1" ht="22.5" customHeight="1">
      <c r="A52" s="220"/>
      <c r="B52" s="172" t="s">
        <v>128</v>
      </c>
      <c r="C52" s="176"/>
      <c r="D52" s="242"/>
      <c r="E52" s="170"/>
      <c r="F52" s="170"/>
      <c r="G52" s="170"/>
      <c r="H52" s="170"/>
      <c r="I52" s="170"/>
      <c r="J52" s="221"/>
    </row>
    <row r="53" spans="1:10" s="169" customFormat="1" ht="22.5" customHeight="1">
      <c r="A53" s="220"/>
      <c r="B53" s="172" t="s">
        <v>124</v>
      </c>
      <c r="C53" s="176"/>
      <c r="D53" s="242" t="s">
        <v>78</v>
      </c>
      <c r="E53" s="170"/>
      <c r="F53" s="170"/>
      <c r="G53" s="170"/>
      <c r="H53" s="170"/>
      <c r="I53" s="170"/>
      <c r="J53" s="221"/>
    </row>
    <row r="54" spans="1:10" s="169" customFormat="1" ht="22.5" customHeight="1">
      <c r="A54" s="220"/>
      <c r="B54" s="172" t="s">
        <v>125</v>
      </c>
      <c r="C54" s="176"/>
      <c r="D54" s="242" t="s">
        <v>78</v>
      </c>
      <c r="E54" s="170"/>
      <c r="F54" s="170"/>
      <c r="G54" s="170"/>
      <c r="H54" s="170"/>
      <c r="I54" s="170"/>
      <c r="J54" s="221"/>
    </row>
    <row r="55" spans="1:10" s="169" customFormat="1" ht="22.5" customHeight="1">
      <c r="A55" s="220"/>
      <c r="B55" s="172" t="s">
        <v>129</v>
      </c>
      <c r="C55" s="176"/>
      <c r="D55" s="242" t="s">
        <v>78</v>
      </c>
      <c r="E55" s="170"/>
      <c r="F55" s="170"/>
      <c r="G55" s="170"/>
      <c r="H55" s="170"/>
      <c r="I55" s="170"/>
      <c r="J55" s="221"/>
    </row>
    <row r="56" spans="1:10" s="169" customFormat="1" ht="22.5" customHeight="1">
      <c r="A56" s="220"/>
      <c r="B56" s="172" t="s">
        <v>126</v>
      </c>
      <c r="C56" s="176"/>
      <c r="D56" s="242" t="s">
        <v>117</v>
      </c>
      <c r="E56" s="170"/>
      <c r="F56" s="170"/>
      <c r="G56" s="170"/>
      <c r="H56" s="170"/>
      <c r="I56" s="170"/>
      <c r="J56" s="221"/>
    </row>
    <row r="57" spans="1:10" s="169" customFormat="1" ht="22.5" customHeight="1">
      <c r="A57" s="220"/>
      <c r="B57" s="172" t="s">
        <v>127</v>
      </c>
      <c r="C57" s="176"/>
      <c r="D57" s="242" t="s">
        <v>117</v>
      </c>
      <c r="E57" s="170"/>
      <c r="F57" s="170"/>
      <c r="G57" s="170"/>
      <c r="H57" s="170"/>
      <c r="I57" s="170"/>
      <c r="J57" s="221"/>
    </row>
    <row r="58" spans="1:10" s="169" customFormat="1" ht="22.5" customHeight="1">
      <c r="A58" s="220"/>
      <c r="B58" s="172" t="s">
        <v>130</v>
      </c>
      <c r="C58" s="176"/>
      <c r="D58" s="242" t="s">
        <v>78</v>
      </c>
      <c r="E58" s="170"/>
      <c r="F58" s="170"/>
      <c r="G58" s="170"/>
      <c r="H58" s="170"/>
      <c r="I58" s="170"/>
      <c r="J58" s="221"/>
    </row>
    <row r="59" spans="1:10" s="169" customFormat="1" ht="22.5" customHeight="1">
      <c r="A59" s="220"/>
      <c r="B59" s="172" t="s">
        <v>131</v>
      </c>
      <c r="C59" s="176"/>
      <c r="D59" s="242" t="s">
        <v>78</v>
      </c>
      <c r="E59" s="170"/>
      <c r="F59" s="170"/>
      <c r="G59" s="170"/>
      <c r="H59" s="170"/>
      <c r="I59" s="170"/>
      <c r="J59" s="221"/>
    </row>
    <row r="60" spans="1:10" s="169" customFormat="1" ht="22.5" customHeight="1">
      <c r="A60" s="220"/>
      <c r="B60" s="172"/>
      <c r="C60" s="176"/>
      <c r="D60" s="242"/>
      <c r="E60" s="170"/>
      <c r="F60" s="170"/>
      <c r="G60" s="170"/>
      <c r="H60" s="170"/>
      <c r="I60" s="170"/>
      <c r="J60" s="221"/>
    </row>
    <row r="61" spans="1:10" s="169" customFormat="1" ht="22.5" customHeight="1">
      <c r="A61" s="220"/>
      <c r="B61" s="172"/>
      <c r="C61" s="176"/>
      <c r="D61" s="242"/>
      <c r="E61" s="170"/>
      <c r="F61" s="170"/>
      <c r="G61" s="170"/>
      <c r="H61" s="170"/>
      <c r="I61" s="170"/>
      <c r="J61" s="221"/>
    </row>
    <row r="62" spans="1:10" s="169" customFormat="1" ht="22.5" customHeight="1">
      <c r="A62" s="220"/>
      <c r="B62" s="172" t="s">
        <v>132</v>
      </c>
      <c r="C62" s="176"/>
      <c r="D62" s="242"/>
      <c r="E62" s="170"/>
      <c r="F62" s="170"/>
      <c r="G62" s="170"/>
      <c r="H62" s="170"/>
      <c r="I62" s="170"/>
      <c r="J62" s="221"/>
    </row>
    <row r="63" spans="1:10" s="169" customFormat="1" ht="22.5" customHeight="1">
      <c r="A63" s="220"/>
      <c r="B63" s="172" t="s">
        <v>129</v>
      </c>
      <c r="C63" s="176"/>
      <c r="D63" s="242" t="s">
        <v>78</v>
      </c>
      <c r="E63" s="170"/>
      <c r="F63" s="170"/>
      <c r="G63" s="170"/>
      <c r="H63" s="170"/>
      <c r="I63" s="170"/>
      <c r="J63" s="221"/>
    </row>
    <row r="64" spans="1:10" s="169" customFormat="1" ht="22.5" customHeight="1">
      <c r="A64" s="220"/>
      <c r="B64" s="172" t="s">
        <v>133</v>
      </c>
      <c r="C64" s="176"/>
      <c r="D64" s="242" t="s">
        <v>78</v>
      </c>
      <c r="E64" s="170"/>
      <c r="F64" s="170"/>
      <c r="G64" s="170"/>
      <c r="H64" s="170"/>
      <c r="I64" s="170"/>
      <c r="J64" s="221"/>
    </row>
    <row r="65" spans="1:10" s="169" customFormat="1" ht="22.5" customHeight="1">
      <c r="A65" s="218"/>
      <c r="B65" s="200" t="s">
        <v>134</v>
      </c>
      <c r="C65" s="177"/>
      <c r="D65" s="243" t="s">
        <v>78</v>
      </c>
      <c r="E65" s="168"/>
      <c r="F65" s="168"/>
      <c r="G65" s="168"/>
      <c r="H65" s="168"/>
      <c r="I65" s="168"/>
      <c r="J65" s="219"/>
    </row>
    <row r="66" spans="1:10" s="169" customFormat="1" ht="22.5" customHeight="1">
      <c r="A66" s="220"/>
      <c r="B66" s="172" t="s">
        <v>126</v>
      </c>
      <c r="C66" s="176"/>
      <c r="D66" s="242" t="s">
        <v>117</v>
      </c>
      <c r="E66" s="170"/>
      <c r="F66" s="170"/>
      <c r="G66" s="170"/>
      <c r="H66" s="170"/>
      <c r="I66" s="170"/>
      <c r="J66" s="221"/>
    </row>
    <row r="67" spans="1:10" s="169" customFormat="1" ht="22.5" customHeight="1">
      <c r="A67" s="220"/>
      <c r="B67" s="172" t="s">
        <v>127</v>
      </c>
      <c r="C67" s="176"/>
      <c r="D67" s="242" t="s">
        <v>117</v>
      </c>
      <c r="E67" s="170"/>
      <c r="F67" s="170"/>
      <c r="G67" s="170"/>
      <c r="H67" s="170"/>
      <c r="I67" s="170"/>
      <c r="J67" s="221"/>
    </row>
    <row r="68" spans="1:10" s="169" customFormat="1" ht="22.5" customHeight="1">
      <c r="A68" s="220"/>
      <c r="B68" s="172"/>
      <c r="C68" s="176"/>
      <c r="D68" s="242"/>
      <c r="E68" s="170"/>
      <c r="F68" s="170"/>
      <c r="G68" s="170"/>
      <c r="H68" s="170"/>
      <c r="I68" s="170"/>
      <c r="J68" s="221"/>
    </row>
    <row r="69" spans="1:10" s="169" customFormat="1" ht="22.5" customHeight="1">
      <c r="A69" s="220"/>
      <c r="B69" s="172" t="s">
        <v>139</v>
      </c>
      <c r="C69" s="176"/>
      <c r="D69" s="242"/>
      <c r="E69" s="170"/>
      <c r="F69" s="170"/>
      <c r="G69" s="170"/>
      <c r="H69" s="170"/>
      <c r="I69" s="170"/>
      <c r="J69" s="221"/>
    </row>
    <row r="70" spans="1:10" s="154" customFormat="1" ht="22.5" customHeight="1">
      <c r="A70" s="223"/>
      <c r="B70" s="149" t="s">
        <v>135</v>
      </c>
      <c r="C70" s="192"/>
      <c r="D70" s="150" t="s">
        <v>87</v>
      </c>
      <c r="E70" s="151"/>
      <c r="F70" s="152"/>
      <c r="G70" s="152"/>
      <c r="H70" s="152"/>
      <c r="I70" s="153"/>
      <c r="J70" s="224"/>
    </row>
    <row r="71" spans="1:10" s="154" customFormat="1" ht="22.5" customHeight="1">
      <c r="A71" s="223"/>
      <c r="B71" s="149" t="s">
        <v>136</v>
      </c>
      <c r="C71" s="192"/>
      <c r="D71" s="150" t="s">
        <v>87</v>
      </c>
      <c r="E71" s="151"/>
      <c r="F71" s="152"/>
      <c r="G71" s="152"/>
      <c r="H71" s="152"/>
      <c r="I71" s="153"/>
      <c r="J71" s="224"/>
    </row>
    <row r="72" spans="1:10" s="154" customFormat="1" ht="22.5" customHeight="1">
      <c r="A72" s="223"/>
      <c r="B72" s="149" t="s">
        <v>137</v>
      </c>
      <c r="C72" s="192"/>
      <c r="D72" s="150" t="s">
        <v>87</v>
      </c>
      <c r="E72" s="151"/>
      <c r="F72" s="152"/>
      <c r="G72" s="152"/>
      <c r="H72" s="152"/>
      <c r="I72" s="153"/>
      <c r="J72" s="224"/>
    </row>
    <row r="73" spans="1:10" s="154" customFormat="1" ht="22.5" customHeight="1">
      <c r="A73" s="223"/>
      <c r="B73" s="149" t="s">
        <v>138</v>
      </c>
      <c r="C73" s="192"/>
      <c r="D73" s="150" t="s">
        <v>87</v>
      </c>
      <c r="E73" s="151"/>
      <c r="F73" s="152"/>
      <c r="G73" s="152"/>
      <c r="H73" s="152"/>
      <c r="I73" s="153"/>
      <c r="J73" s="224"/>
    </row>
    <row r="74" spans="1:10" s="169" customFormat="1" ht="22.5" customHeight="1">
      <c r="A74" s="218"/>
      <c r="B74" s="200"/>
      <c r="C74" s="177"/>
      <c r="D74" s="243"/>
      <c r="E74" s="168"/>
      <c r="F74" s="168"/>
      <c r="G74" s="168"/>
      <c r="H74" s="168"/>
      <c r="I74" s="168"/>
      <c r="J74" s="219"/>
    </row>
    <row r="75" spans="1:10" s="169" customFormat="1" ht="22.5" customHeight="1">
      <c r="A75" s="218"/>
      <c r="B75" s="200"/>
      <c r="C75" s="177"/>
      <c r="D75" s="243"/>
      <c r="E75" s="168"/>
      <c r="F75" s="168"/>
      <c r="G75" s="168"/>
      <c r="H75" s="168"/>
      <c r="I75" s="168"/>
      <c r="J75" s="219"/>
    </row>
    <row r="76" spans="1:10" s="169" customFormat="1" ht="22.5" customHeight="1">
      <c r="A76" s="218"/>
      <c r="B76" s="200"/>
      <c r="C76" s="177"/>
      <c r="D76" s="243"/>
      <c r="E76" s="168"/>
      <c r="F76" s="168"/>
      <c r="G76" s="168"/>
      <c r="H76" s="168"/>
      <c r="I76" s="168"/>
      <c r="J76" s="219"/>
    </row>
    <row r="77" spans="1:10" s="169" customFormat="1" ht="22.5" customHeight="1">
      <c r="A77" s="218"/>
      <c r="B77" s="200"/>
      <c r="C77" s="177"/>
      <c r="D77" s="243"/>
      <c r="E77" s="168"/>
      <c r="F77" s="168"/>
      <c r="G77" s="168"/>
      <c r="H77" s="168"/>
      <c r="I77" s="168"/>
      <c r="J77" s="219"/>
    </row>
    <row r="78" spans="1:10" s="169" customFormat="1" ht="22.5" customHeight="1">
      <c r="A78" s="218"/>
      <c r="B78" s="200"/>
      <c r="C78" s="177"/>
      <c r="D78" s="243"/>
      <c r="E78" s="168"/>
      <c r="F78" s="168"/>
      <c r="G78" s="168"/>
      <c r="H78" s="168"/>
      <c r="I78" s="168"/>
      <c r="J78" s="219"/>
    </row>
    <row r="79" spans="1:10" s="169" customFormat="1" ht="22.5" customHeight="1">
      <c r="A79" s="223"/>
      <c r="B79" s="256" t="s">
        <v>140</v>
      </c>
      <c r="C79" s="256"/>
      <c r="D79" s="256"/>
      <c r="E79" s="256"/>
      <c r="F79" s="256"/>
      <c r="G79" s="256"/>
      <c r="H79" s="256"/>
      <c r="I79" s="256"/>
      <c r="J79" s="221"/>
    </row>
    <row r="80" spans="1:10" s="169" customFormat="1" ht="22.5" customHeight="1">
      <c r="A80" s="223"/>
      <c r="B80" s="149" t="s">
        <v>141</v>
      </c>
      <c r="C80" s="192"/>
      <c r="D80" s="150" t="s">
        <v>78</v>
      </c>
      <c r="E80" s="155"/>
      <c r="F80" s="152"/>
      <c r="G80" s="153"/>
      <c r="H80" s="153"/>
      <c r="I80" s="153"/>
      <c r="J80" s="221"/>
    </row>
    <row r="81" spans="1:10" s="169" customFormat="1" ht="22.5" customHeight="1">
      <c r="A81" s="223"/>
      <c r="B81" s="149" t="s">
        <v>142</v>
      </c>
      <c r="C81" s="192"/>
      <c r="D81" s="150" t="s">
        <v>78</v>
      </c>
      <c r="E81" s="155"/>
      <c r="F81" s="152"/>
      <c r="G81" s="153"/>
      <c r="H81" s="153"/>
      <c r="I81" s="153"/>
      <c r="J81" s="221"/>
    </row>
    <row r="82" spans="1:10" s="169" customFormat="1" ht="22.5" customHeight="1">
      <c r="A82" s="223"/>
      <c r="B82" s="149" t="s">
        <v>143</v>
      </c>
      <c r="C82" s="192"/>
      <c r="D82" s="150" t="s">
        <v>78</v>
      </c>
      <c r="E82" s="155"/>
      <c r="F82" s="152"/>
      <c r="G82" s="153"/>
      <c r="H82" s="153"/>
      <c r="I82" s="153"/>
      <c r="J82" s="221"/>
    </row>
    <row r="83" spans="1:10" s="169" customFormat="1" ht="22.5" customHeight="1">
      <c r="A83" s="223"/>
      <c r="B83" s="149" t="s">
        <v>144</v>
      </c>
      <c r="C83" s="192"/>
      <c r="D83" s="150" t="s">
        <v>78</v>
      </c>
      <c r="E83" s="155"/>
      <c r="F83" s="152"/>
      <c r="G83" s="153"/>
      <c r="H83" s="153"/>
      <c r="I83" s="153"/>
      <c r="J83" s="221"/>
    </row>
    <row r="84" spans="1:10" s="169" customFormat="1" ht="22.5" customHeight="1">
      <c r="A84" s="223"/>
      <c r="B84" s="149" t="s">
        <v>145</v>
      </c>
      <c r="C84" s="192"/>
      <c r="D84" s="150" t="s">
        <v>78</v>
      </c>
      <c r="E84" s="155"/>
      <c r="F84" s="152"/>
      <c r="G84" s="153"/>
      <c r="H84" s="153"/>
      <c r="I84" s="153"/>
      <c r="J84" s="219"/>
    </row>
    <row r="85" spans="1:10" s="169" customFormat="1" ht="22.5" customHeight="1">
      <c r="A85" s="223"/>
      <c r="B85" s="149" t="s">
        <v>146</v>
      </c>
      <c r="C85" s="192"/>
      <c r="D85" s="150" t="s">
        <v>78</v>
      </c>
      <c r="E85" s="155"/>
      <c r="F85" s="152"/>
      <c r="G85" s="153"/>
      <c r="H85" s="153"/>
      <c r="I85" s="153"/>
      <c r="J85" s="221"/>
    </row>
    <row r="86" spans="1:10" s="169" customFormat="1" ht="22.5" customHeight="1">
      <c r="A86" s="223"/>
      <c r="B86" s="149" t="s">
        <v>147</v>
      </c>
      <c r="C86" s="192"/>
      <c r="D86" s="150" t="s">
        <v>78</v>
      </c>
      <c r="E86" s="155"/>
      <c r="F86" s="152"/>
      <c r="G86" s="153"/>
      <c r="H86" s="153"/>
      <c r="I86" s="153"/>
      <c r="J86" s="219"/>
    </row>
    <row r="87" spans="1:10" s="169" customFormat="1" ht="22.5" customHeight="1">
      <c r="A87" s="223"/>
      <c r="B87" s="149" t="s">
        <v>148</v>
      </c>
      <c r="C87" s="192"/>
      <c r="D87" s="150" t="s">
        <v>78</v>
      </c>
      <c r="E87" s="155"/>
      <c r="F87" s="152"/>
      <c r="G87" s="153"/>
      <c r="H87" s="153"/>
      <c r="I87" s="153"/>
      <c r="J87" s="221"/>
    </row>
    <row r="88" spans="1:10" s="169" customFormat="1" ht="22.5" customHeight="1">
      <c r="A88" s="218"/>
      <c r="B88" s="200"/>
      <c r="C88" s="177"/>
      <c r="D88" s="243"/>
      <c r="E88" s="168"/>
      <c r="F88" s="168"/>
      <c r="G88" s="168"/>
      <c r="H88" s="168"/>
      <c r="I88" s="168"/>
      <c r="J88" s="219"/>
    </row>
    <row r="89" spans="1:10" s="169" customFormat="1" ht="22.5" customHeight="1">
      <c r="A89" s="220"/>
      <c r="B89" s="172" t="s">
        <v>149</v>
      </c>
      <c r="C89" s="176"/>
      <c r="D89" s="242"/>
      <c r="E89" s="170"/>
      <c r="F89" s="170"/>
      <c r="G89" s="170"/>
      <c r="H89" s="170"/>
      <c r="I89" s="170"/>
      <c r="J89" s="221"/>
    </row>
    <row r="90" spans="1:10" s="169" customFormat="1" ht="22.5" customHeight="1">
      <c r="A90" s="218"/>
      <c r="B90" s="200" t="s">
        <v>109</v>
      </c>
      <c r="C90" s="177"/>
      <c r="D90" s="243"/>
      <c r="E90" s="168"/>
      <c r="F90" s="168"/>
      <c r="G90" s="168"/>
      <c r="H90" s="168"/>
      <c r="I90" s="168"/>
      <c r="J90" s="219"/>
    </row>
    <row r="91" spans="1:10" s="169" customFormat="1" ht="22.5" customHeight="1">
      <c r="A91" s="220"/>
      <c r="B91" s="172" t="s">
        <v>112</v>
      </c>
      <c r="C91" s="176"/>
      <c r="D91" s="242" t="s">
        <v>78</v>
      </c>
      <c r="E91" s="170"/>
      <c r="F91" s="170"/>
      <c r="G91" s="170"/>
      <c r="H91" s="170"/>
      <c r="I91" s="170"/>
      <c r="J91" s="221"/>
    </row>
    <row r="92" spans="1:10" s="169" customFormat="1" ht="22.5" customHeight="1">
      <c r="A92" s="220"/>
      <c r="B92" s="172" t="s">
        <v>150</v>
      </c>
      <c r="C92" s="176"/>
      <c r="D92" s="242" t="s">
        <v>78</v>
      </c>
      <c r="E92" s="170"/>
      <c r="F92" s="170"/>
      <c r="G92" s="170"/>
      <c r="H92" s="170"/>
      <c r="I92" s="170"/>
      <c r="J92" s="221"/>
    </row>
    <row r="93" spans="1:10" s="169" customFormat="1" ht="22.5" customHeight="1">
      <c r="A93" s="220"/>
      <c r="B93" s="172" t="s">
        <v>151</v>
      </c>
      <c r="C93" s="176"/>
      <c r="D93" s="242" t="s">
        <v>78</v>
      </c>
      <c r="E93" s="170"/>
      <c r="F93" s="170"/>
      <c r="G93" s="170"/>
      <c r="H93" s="170"/>
      <c r="I93" s="170"/>
      <c r="J93" s="221"/>
    </row>
    <row r="94" spans="1:10" s="169" customFormat="1" ht="22.5" customHeight="1">
      <c r="A94" s="220"/>
      <c r="B94" s="172"/>
      <c r="C94" s="176"/>
      <c r="D94" s="242"/>
      <c r="E94" s="170"/>
      <c r="F94" s="170"/>
      <c r="G94" s="170"/>
      <c r="H94" s="170"/>
      <c r="I94" s="170"/>
      <c r="J94" s="221"/>
    </row>
    <row r="95" spans="1:10" s="169" customFormat="1" ht="22.5" customHeight="1">
      <c r="A95" s="220"/>
      <c r="B95" s="172"/>
      <c r="C95" s="176"/>
      <c r="D95" s="242"/>
      <c r="E95" s="170"/>
      <c r="F95" s="170"/>
      <c r="G95" s="170"/>
      <c r="H95" s="170"/>
      <c r="I95" s="170"/>
      <c r="J95" s="221"/>
    </row>
    <row r="96" spans="1:10" s="169" customFormat="1" ht="22.5" customHeight="1">
      <c r="A96" s="220"/>
      <c r="B96" s="172" t="s">
        <v>152</v>
      </c>
      <c r="C96" s="176"/>
      <c r="D96" s="242"/>
      <c r="E96" s="170"/>
      <c r="F96" s="170"/>
      <c r="G96" s="170"/>
      <c r="H96" s="170"/>
      <c r="I96" s="170"/>
      <c r="J96" s="221"/>
    </row>
    <row r="97" spans="1:10" s="169" customFormat="1" ht="22.5" customHeight="1">
      <c r="A97" s="220"/>
      <c r="B97" s="172" t="s">
        <v>153</v>
      </c>
      <c r="C97" s="176"/>
      <c r="D97" s="242" t="s">
        <v>78</v>
      </c>
      <c r="E97" s="170"/>
      <c r="F97" s="170"/>
      <c r="G97" s="170"/>
      <c r="H97" s="170"/>
      <c r="I97" s="170"/>
      <c r="J97" s="221"/>
    </row>
    <row r="98" spans="1:10" s="169" customFormat="1" ht="22.5" customHeight="1">
      <c r="A98" s="225"/>
      <c r="B98" s="202" t="s">
        <v>154</v>
      </c>
      <c r="C98" s="187"/>
      <c r="D98" s="245" t="s">
        <v>78</v>
      </c>
      <c r="E98" s="171"/>
      <c r="F98" s="171"/>
      <c r="G98" s="171"/>
      <c r="H98" s="171"/>
      <c r="I98" s="171"/>
      <c r="J98" s="226"/>
    </row>
    <row r="99" spans="1:10" s="169" customFormat="1" ht="22.5" customHeight="1">
      <c r="A99" s="220"/>
      <c r="B99" s="172" t="s">
        <v>155</v>
      </c>
      <c r="C99" s="176"/>
      <c r="D99" s="242" t="s">
        <v>78</v>
      </c>
      <c r="E99" s="170"/>
      <c r="F99" s="170"/>
      <c r="G99" s="170"/>
      <c r="H99" s="170"/>
      <c r="I99" s="170"/>
      <c r="J99" s="221"/>
    </row>
    <row r="100" spans="1:10" s="169" customFormat="1" ht="22.5" customHeight="1">
      <c r="A100" s="220"/>
      <c r="B100" s="172" t="s">
        <v>115</v>
      </c>
      <c r="C100" s="176"/>
      <c r="D100" s="242" t="s">
        <v>78</v>
      </c>
      <c r="E100" s="170"/>
      <c r="F100" s="170"/>
      <c r="G100" s="170"/>
      <c r="H100" s="170"/>
      <c r="I100" s="170"/>
      <c r="J100" s="221"/>
    </row>
    <row r="101" spans="1:10" s="169" customFormat="1" ht="22.5" customHeight="1">
      <c r="A101" s="218"/>
      <c r="B101" s="200" t="s">
        <v>116</v>
      </c>
      <c r="C101" s="177"/>
      <c r="D101" s="243" t="s">
        <v>117</v>
      </c>
      <c r="E101" s="168"/>
      <c r="F101" s="168"/>
      <c r="G101" s="168"/>
      <c r="H101" s="168"/>
      <c r="I101" s="168"/>
      <c r="J101" s="219"/>
    </row>
    <row r="102" spans="1:10" s="169" customFormat="1" ht="22.5" customHeight="1">
      <c r="A102" s="220"/>
      <c r="B102" s="172" t="s">
        <v>118</v>
      </c>
      <c r="C102" s="176"/>
      <c r="D102" s="242" t="s">
        <v>117</v>
      </c>
      <c r="E102" s="170"/>
      <c r="F102" s="170"/>
      <c r="G102" s="170"/>
      <c r="H102" s="170"/>
      <c r="I102" s="170"/>
      <c r="J102" s="219"/>
    </row>
    <row r="103" spans="1:10" s="169" customFormat="1" ht="22.5" customHeight="1">
      <c r="A103" s="220"/>
      <c r="B103" s="172"/>
      <c r="C103" s="176"/>
      <c r="D103" s="242"/>
      <c r="E103" s="170"/>
      <c r="F103" s="170"/>
      <c r="G103" s="170"/>
      <c r="H103" s="170"/>
      <c r="I103" s="170"/>
      <c r="J103" s="219"/>
    </row>
    <row r="104" spans="1:10" s="169" customFormat="1" ht="22.5" customHeight="1">
      <c r="A104" s="220"/>
      <c r="B104" s="172" t="s">
        <v>119</v>
      </c>
      <c r="C104" s="176"/>
      <c r="D104" s="242"/>
      <c r="E104" s="170"/>
      <c r="F104" s="170"/>
      <c r="G104" s="170"/>
      <c r="H104" s="170"/>
      <c r="I104" s="170"/>
      <c r="J104" s="219"/>
    </row>
    <row r="105" spans="1:10" s="169" customFormat="1" ht="22.5" customHeight="1">
      <c r="A105" s="220"/>
      <c r="B105" s="172" t="s">
        <v>156</v>
      </c>
      <c r="C105" s="176"/>
      <c r="D105" s="242" t="s">
        <v>78</v>
      </c>
      <c r="E105" s="170"/>
      <c r="F105" s="170"/>
      <c r="G105" s="170"/>
      <c r="H105" s="170"/>
      <c r="I105" s="170"/>
      <c r="J105" s="219"/>
    </row>
    <row r="106" spans="1:10" s="169" customFormat="1" ht="22.5" customHeight="1">
      <c r="A106" s="220"/>
      <c r="B106" s="172"/>
      <c r="C106" s="176"/>
      <c r="D106" s="242"/>
      <c r="E106" s="170"/>
      <c r="F106" s="170"/>
      <c r="G106" s="170"/>
      <c r="H106" s="170"/>
      <c r="I106" s="170"/>
      <c r="J106" s="219"/>
    </row>
    <row r="107" spans="1:10" s="169" customFormat="1" ht="22.5" customHeight="1">
      <c r="A107" s="220"/>
      <c r="B107" s="172" t="s">
        <v>140</v>
      </c>
      <c r="C107" s="176"/>
      <c r="D107" s="242"/>
      <c r="E107" s="170"/>
      <c r="F107" s="170"/>
      <c r="G107" s="170"/>
      <c r="H107" s="170"/>
      <c r="I107" s="170"/>
      <c r="J107" s="219"/>
    </row>
    <row r="108" spans="1:10" s="169" customFormat="1" ht="22.5" customHeight="1">
      <c r="A108" s="220"/>
      <c r="B108" s="253" t="s">
        <v>157</v>
      </c>
      <c r="C108" s="176"/>
      <c r="D108" s="242" t="s">
        <v>78</v>
      </c>
      <c r="E108" s="170"/>
      <c r="F108" s="170"/>
      <c r="G108" s="170"/>
      <c r="H108" s="170"/>
      <c r="I108" s="170"/>
      <c r="J108" s="219"/>
    </row>
    <row r="109" spans="1:10" s="169" customFormat="1" ht="22.5" customHeight="1">
      <c r="A109" s="220"/>
      <c r="B109" s="253" t="s">
        <v>158</v>
      </c>
      <c r="C109" s="176"/>
      <c r="D109" s="242" t="s">
        <v>78</v>
      </c>
      <c r="E109" s="170"/>
      <c r="F109" s="170"/>
      <c r="G109" s="170"/>
      <c r="H109" s="170"/>
      <c r="I109" s="170"/>
      <c r="J109" s="219"/>
    </row>
    <row r="110" spans="1:10" s="169" customFormat="1" ht="22.5" customHeight="1">
      <c r="A110" s="220"/>
      <c r="B110" s="253" t="s">
        <v>159</v>
      </c>
      <c r="C110" s="176"/>
      <c r="D110" s="242" t="s">
        <v>78</v>
      </c>
      <c r="E110" s="170"/>
      <c r="F110" s="170"/>
      <c r="G110" s="170"/>
      <c r="H110" s="170"/>
      <c r="I110" s="170"/>
      <c r="J110" s="219"/>
    </row>
    <row r="111" spans="1:10" s="169" customFormat="1" ht="22.5" customHeight="1">
      <c r="A111" s="220"/>
      <c r="B111" s="253" t="s">
        <v>160</v>
      </c>
      <c r="C111" s="176"/>
      <c r="D111" s="242" t="s">
        <v>78</v>
      </c>
      <c r="E111" s="170"/>
      <c r="F111" s="170"/>
      <c r="G111" s="170"/>
      <c r="H111" s="170"/>
      <c r="I111" s="170"/>
      <c r="J111" s="219"/>
    </row>
    <row r="112" spans="1:10" s="169" customFormat="1" ht="22.5" customHeight="1">
      <c r="A112" s="220"/>
      <c r="B112" s="253" t="s">
        <v>161</v>
      </c>
      <c r="C112" s="176"/>
      <c r="D112" s="242" t="s">
        <v>78</v>
      </c>
      <c r="E112" s="170"/>
      <c r="F112" s="170"/>
      <c r="G112" s="170"/>
      <c r="H112" s="170"/>
      <c r="I112" s="170"/>
      <c r="J112" s="219"/>
    </row>
    <row r="113" spans="1:10" s="154" customFormat="1" ht="19.5" customHeight="1">
      <c r="A113" s="223"/>
      <c r="B113" s="256" t="s">
        <v>162</v>
      </c>
      <c r="C113" s="256"/>
      <c r="D113" s="256"/>
      <c r="E113" s="256"/>
      <c r="F113" s="256"/>
      <c r="G113" s="256"/>
      <c r="H113" s="256"/>
      <c r="I113" s="256"/>
      <c r="J113" s="224"/>
    </row>
    <row r="114" spans="1:10" s="154" customFormat="1" ht="19.5" customHeight="1">
      <c r="A114" s="227"/>
      <c r="B114" s="161" t="s">
        <v>163</v>
      </c>
      <c r="C114" s="193"/>
      <c r="D114" s="164"/>
      <c r="E114" s="157"/>
      <c r="F114" s="158"/>
      <c r="G114" s="159"/>
      <c r="H114" s="160"/>
      <c r="I114" s="159"/>
      <c r="J114" s="224"/>
    </row>
    <row r="115" spans="1:10" s="154" customFormat="1" ht="19.5" customHeight="1">
      <c r="A115" s="227"/>
      <c r="B115" s="161" t="s">
        <v>164</v>
      </c>
      <c r="C115" s="158"/>
      <c r="D115" s="244" t="s">
        <v>79</v>
      </c>
      <c r="E115" s="162"/>
      <c r="F115" s="158"/>
      <c r="G115" s="163"/>
      <c r="H115" s="160"/>
      <c r="I115" s="159"/>
      <c r="J115" s="224"/>
    </row>
    <row r="116" spans="1:10" s="154" customFormat="1" ht="19.5" customHeight="1">
      <c r="A116" s="227"/>
      <c r="B116" s="161" t="s">
        <v>165</v>
      </c>
      <c r="C116" s="193"/>
      <c r="D116" s="164" t="s">
        <v>79</v>
      </c>
      <c r="E116" s="157"/>
      <c r="F116" s="158"/>
      <c r="G116" s="156"/>
      <c r="H116" s="160"/>
      <c r="I116" s="159"/>
      <c r="J116" s="224"/>
    </row>
    <row r="117" spans="1:10" s="154" customFormat="1" ht="19.5" customHeight="1">
      <c r="A117" s="227"/>
      <c r="B117" s="161" t="s">
        <v>166</v>
      </c>
      <c r="C117" s="193"/>
      <c r="D117" s="164" t="s">
        <v>79</v>
      </c>
      <c r="E117" s="165"/>
      <c r="F117" s="159"/>
      <c r="G117" s="166"/>
      <c r="H117" s="159"/>
      <c r="I117" s="156"/>
      <c r="J117" s="224"/>
    </row>
    <row r="118" spans="1:10" s="154" customFormat="1" ht="19.5" customHeight="1">
      <c r="A118" s="227"/>
      <c r="B118" s="161" t="s">
        <v>167</v>
      </c>
      <c r="C118" s="193"/>
      <c r="D118" s="164" t="s">
        <v>79</v>
      </c>
      <c r="E118" s="165"/>
      <c r="F118" s="159"/>
      <c r="G118" s="166"/>
      <c r="H118" s="159"/>
      <c r="I118" s="156"/>
      <c r="J118" s="224"/>
    </row>
    <row r="119" spans="1:10" s="154" customFormat="1" ht="19.5" customHeight="1">
      <c r="A119" s="227"/>
      <c r="B119" s="161" t="s">
        <v>168</v>
      </c>
      <c r="C119" s="158"/>
      <c r="D119" s="244" t="s">
        <v>79</v>
      </c>
      <c r="E119" s="162"/>
      <c r="F119" s="158"/>
      <c r="G119" s="163"/>
      <c r="H119" s="160"/>
      <c r="I119" s="159"/>
      <c r="J119" s="224"/>
    </row>
    <row r="120" spans="1:10" s="154" customFormat="1" ht="19.5" customHeight="1">
      <c r="A120" s="227"/>
      <c r="B120" s="161" t="s">
        <v>169</v>
      </c>
      <c r="C120" s="193"/>
      <c r="D120" s="164" t="s">
        <v>79</v>
      </c>
      <c r="E120" s="157"/>
      <c r="F120" s="158"/>
      <c r="G120" s="156"/>
      <c r="H120" s="160"/>
      <c r="I120" s="159"/>
      <c r="J120" s="228"/>
    </row>
    <row r="121" spans="1:10" s="154" customFormat="1" ht="19.5" customHeight="1">
      <c r="A121" s="227"/>
      <c r="B121" s="161" t="s">
        <v>170</v>
      </c>
      <c r="C121" s="193"/>
      <c r="D121" s="164" t="s">
        <v>79</v>
      </c>
      <c r="E121" s="165"/>
      <c r="F121" s="159"/>
      <c r="G121" s="166"/>
      <c r="H121" s="159"/>
      <c r="I121" s="156"/>
      <c r="J121" s="224"/>
    </row>
    <row r="122" spans="1:10" s="154" customFormat="1" ht="19.5" customHeight="1">
      <c r="A122" s="227"/>
      <c r="B122" s="161" t="s">
        <v>171</v>
      </c>
      <c r="C122" s="193"/>
      <c r="D122" s="164" t="s">
        <v>79</v>
      </c>
      <c r="E122" s="167"/>
      <c r="F122" s="158"/>
      <c r="G122" s="156"/>
      <c r="H122" s="160"/>
      <c r="I122" s="159"/>
      <c r="J122" s="224"/>
    </row>
    <row r="123" spans="1:10" s="154" customFormat="1" ht="19.5" customHeight="1">
      <c r="A123" s="227"/>
      <c r="B123" s="161" t="s">
        <v>172</v>
      </c>
      <c r="C123" s="158"/>
      <c r="D123" s="244" t="s">
        <v>79</v>
      </c>
      <c r="E123" s="162"/>
      <c r="F123" s="158"/>
      <c r="G123" s="163"/>
      <c r="H123" s="160"/>
      <c r="I123" s="159"/>
      <c r="J123" s="229"/>
    </row>
    <row r="124" spans="1:10" s="154" customFormat="1" ht="19.5" customHeight="1">
      <c r="A124" s="227"/>
      <c r="B124" s="161" t="s">
        <v>173</v>
      </c>
      <c r="C124" s="158"/>
      <c r="D124" s="244" t="s">
        <v>79</v>
      </c>
      <c r="E124" s="162"/>
      <c r="F124" s="158"/>
      <c r="G124" s="163"/>
      <c r="H124" s="160"/>
      <c r="I124" s="159"/>
      <c r="J124" s="229"/>
    </row>
    <row r="125" spans="1:10" s="154" customFormat="1" ht="19.5" customHeight="1">
      <c r="A125" s="227"/>
      <c r="B125" s="161" t="s">
        <v>174</v>
      </c>
      <c r="C125" s="193"/>
      <c r="D125" s="164" t="s">
        <v>79</v>
      </c>
      <c r="E125" s="157"/>
      <c r="F125" s="158"/>
      <c r="G125" s="156"/>
      <c r="H125" s="160"/>
      <c r="I125" s="159"/>
      <c r="J125" s="229"/>
    </row>
    <row r="126" spans="1:10" s="154" customFormat="1" ht="19.5" customHeight="1">
      <c r="A126" s="227"/>
      <c r="B126" s="161" t="s">
        <v>175</v>
      </c>
      <c r="C126" s="193"/>
      <c r="D126" s="164" t="s">
        <v>79</v>
      </c>
      <c r="E126" s="165"/>
      <c r="F126" s="159"/>
      <c r="G126" s="166"/>
      <c r="H126" s="159"/>
      <c r="I126" s="156"/>
      <c r="J126" s="229"/>
    </row>
    <row r="127" spans="1:10" s="154" customFormat="1" ht="19.5" customHeight="1">
      <c r="A127" s="227"/>
      <c r="B127" s="161" t="s">
        <v>176</v>
      </c>
      <c r="C127" s="193"/>
      <c r="D127" s="164" t="s">
        <v>79</v>
      </c>
      <c r="E127" s="165"/>
      <c r="F127" s="159"/>
      <c r="G127" s="166"/>
      <c r="H127" s="159"/>
      <c r="I127" s="156"/>
      <c r="J127" s="230"/>
    </row>
    <row r="128" spans="1:10" s="154" customFormat="1" ht="19.5" customHeight="1">
      <c r="A128" s="227"/>
      <c r="B128" s="161" t="s">
        <v>177</v>
      </c>
      <c r="C128" s="193"/>
      <c r="D128" s="164" t="s">
        <v>79</v>
      </c>
      <c r="E128" s="165"/>
      <c r="F128" s="159"/>
      <c r="G128" s="166"/>
      <c r="H128" s="159"/>
      <c r="I128" s="156"/>
      <c r="J128" s="229"/>
    </row>
    <row r="129" spans="1:10" s="154" customFormat="1" ht="19.5" customHeight="1">
      <c r="A129" s="227"/>
      <c r="B129" s="161" t="s">
        <v>178</v>
      </c>
      <c r="C129" s="193"/>
      <c r="D129" s="164" t="s">
        <v>79</v>
      </c>
      <c r="E129" s="165"/>
      <c r="F129" s="159"/>
      <c r="G129" s="166"/>
      <c r="H129" s="159"/>
      <c r="I129" s="156"/>
      <c r="J129" s="229"/>
    </row>
    <row r="130" spans="1:10" s="169" customFormat="1" ht="19.5" customHeight="1">
      <c r="A130" s="220"/>
      <c r="B130" s="172"/>
      <c r="C130" s="176"/>
      <c r="D130" s="242"/>
      <c r="E130" s="170"/>
      <c r="F130" s="170"/>
      <c r="G130" s="170"/>
      <c r="H130" s="170"/>
      <c r="I130" s="170"/>
      <c r="J130" s="231"/>
    </row>
    <row r="131" spans="1:10" s="169" customFormat="1" ht="19.5" customHeight="1">
      <c r="A131" s="220"/>
      <c r="B131" s="172" t="s">
        <v>24</v>
      </c>
      <c r="C131" s="176"/>
      <c r="D131" s="242"/>
      <c r="E131" s="170"/>
      <c r="F131" s="170"/>
      <c r="G131" s="170"/>
      <c r="H131" s="170"/>
      <c r="I131" s="170"/>
      <c r="J131" s="231"/>
    </row>
    <row r="132" spans="1:10" s="169" customFormat="1" ht="18.75" customHeight="1">
      <c r="A132" s="218">
        <v>3</v>
      </c>
      <c r="B132" s="200" t="s">
        <v>85</v>
      </c>
      <c r="C132" s="177"/>
      <c r="D132" s="243"/>
      <c r="E132" s="168"/>
      <c r="F132" s="168"/>
      <c r="G132" s="168"/>
      <c r="H132" s="168"/>
      <c r="I132" s="168"/>
      <c r="J132" s="219"/>
    </row>
    <row r="133" spans="1:10" s="169" customFormat="1" ht="18.75" customHeight="1">
      <c r="A133" s="220"/>
      <c r="B133" s="172" t="s">
        <v>179</v>
      </c>
      <c r="C133" s="176"/>
      <c r="D133" s="242"/>
      <c r="E133" s="170"/>
      <c r="F133" s="170"/>
      <c r="G133" s="170"/>
      <c r="H133" s="170"/>
      <c r="I133" s="170"/>
      <c r="J133" s="221"/>
    </row>
    <row r="134" spans="1:10" s="169" customFormat="1" ht="18.75" customHeight="1">
      <c r="A134" s="218"/>
      <c r="B134" s="200" t="s">
        <v>180</v>
      </c>
      <c r="C134" s="177"/>
      <c r="D134" s="243" t="s">
        <v>87</v>
      </c>
      <c r="E134" s="178"/>
      <c r="F134" s="178"/>
      <c r="G134" s="178"/>
      <c r="H134" s="178"/>
      <c r="I134" s="178"/>
      <c r="J134" s="232"/>
    </row>
    <row r="135" spans="1:10" s="179" customFormat="1" ht="18.75" customHeight="1">
      <c r="A135" s="220"/>
      <c r="B135" s="172" t="s">
        <v>181</v>
      </c>
      <c r="C135" s="176"/>
      <c r="D135" s="242" t="s">
        <v>182</v>
      </c>
      <c r="E135" s="170"/>
      <c r="F135" s="170"/>
      <c r="G135" s="170"/>
      <c r="H135" s="170"/>
      <c r="I135" s="170"/>
      <c r="J135" s="221"/>
    </row>
    <row r="136" spans="1:10" s="169" customFormat="1" ht="18.75" customHeight="1">
      <c r="A136" s="218"/>
      <c r="B136" s="200" t="s">
        <v>183</v>
      </c>
      <c r="C136" s="177"/>
      <c r="D136" s="243" t="s">
        <v>79</v>
      </c>
      <c r="E136" s="178"/>
      <c r="F136" s="178"/>
      <c r="G136" s="178"/>
      <c r="H136" s="178"/>
      <c r="I136" s="178"/>
      <c r="J136" s="232"/>
    </row>
    <row r="137" spans="1:10" s="169" customFormat="1" ht="18.75" customHeight="1">
      <c r="A137" s="218"/>
      <c r="B137" s="200" t="s">
        <v>184</v>
      </c>
      <c r="C137" s="177"/>
      <c r="D137" s="243" t="s">
        <v>79</v>
      </c>
      <c r="E137" s="178"/>
      <c r="F137" s="178"/>
      <c r="G137" s="178"/>
      <c r="H137" s="178"/>
      <c r="I137" s="178"/>
      <c r="J137" s="232"/>
    </row>
    <row r="138" spans="1:10" s="179" customFormat="1" ht="18.75" customHeight="1">
      <c r="A138" s="220"/>
      <c r="B138" s="172" t="s">
        <v>185</v>
      </c>
      <c r="C138" s="176"/>
      <c r="D138" s="242" t="s">
        <v>79</v>
      </c>
      <c r="E138" s="170"/>
      <c r="F138" s="170"/>
      <c r="G138" s="170"/>
      <c r="H138" s="170"/>
      <c r="I138" s="170"/>
      <c r="J138" s="221"/>
    </row>
    <row r="139" spans="1:10" s="169" customFormat="1" ht="18.75" customHeight="1">
      <c r="A139" s="220"/>
      <c r="B139" s="172" t="s">
        <v>186</v>
      </c>
      <c r="C139" s="176"/>
      <c r="D139" s="242" t="s">
        <v>79</v>
      </c>
      <c r="E139" s="170"/>
      <c r="F139" s="170"/>
      <c r="G139" s="170"/>
      <c r="H139" s="170"/>
      <c r="I139" s="170"/>
      <c r="J139" s="221"/>
    </row>
    <row r="140" spans="1:10" s="169" customFormat="1" ht="18.75" customHeight="1">
      <c r="A140" s="220"/>
      <c r="B140" s="172" t="s">
        <v>187</v>
      </c>
      <c r="C140" s="176"/>
      <c r="D140" s="242" t="s">
        <v>188</v>
      </c>
      <c r="E140" s="170"/>
      <c r="F140" s="170"/>
      <c r="G140" s="170"/>
      <c r="H140" s="170"/>
      <c r="I140" s="170"/>
      <c r="J140" s="221"/>
    </row>
    <row r="141" spans="1:10" s="169" customFormat="1" ht="18.75" customHeight="1">
      <c r="A141" s="220"/>
      <c r="B141" s="172"/>
      <c r="C141" s="176"/>
      <c r="D141" s="242"/>
      <c r="E141" s="170"/>
      <c r="F141" s="170"/>
      <c r="G141" s="170"/>
      <c r="H141" s="170"/>
      <c r="I141" s="170"/>
      <c r="J141" s="221"/>
    </row>
    <row r="142" spans="1:10" s="169" customFormat="1" ht="18.75" customHeight="1">
      <c r="A142" s="220"/>
      <c r="B142" s="172" t="s">
        <v>179</v>
      </c>
      <c r="C142" s="176"/>
      <c r="D142" s="242"/>
      <c r="E142" s="170"/>
      <c r="F142" s="170"/>
      <c r="G142" s="170"/>
      <c r="H142" s="170"/>
      <c r="I142" s="170"/>
      <c r="J142" s="221"/>
    </row>
    <row r="143" spans="1:10" s="169" customFormat="1" ht="18.75" customHeight="1">
      <c r="A143" s="220"/>
      <c r="B143" s="172" t="s">
        <v>180</v>
      </c>
      <c r="C143" s="176"/>
      <c r="D143" s="242" t="s">
        <v>87</v>
      </c>
      <c r="E143" s="170"/>
      <c r="F143" s="170"/>
      <c r="G143" s="170"/>
      <c r="H143" s="170"/>
      <c r="I143" s="170"/>
      <c r="J143" s="221"/>
    </row>
    <row r="144" spans="1:10" s="169" customFormat="1" ht="18.75" customHeight="1">
      <c r="A144" s="220"/>
      <c r="B144" s="172" t="s">
        <v>189</v>
      </c>
      <c r="C144" s="176"/>
      <c r="D144" s="242" t="s">
        <v>79</v>
      </c>
      <c r="E144" s="170"/>
      <c r="F144" s="170"/>
      <c r="G144" s="170"/>
      <c r="H144" s="170"/>
      <c r="I144" s="170"/>
      <c r="J144" s="233"/>
    </row>
    <row r="145" spans="1:10" s="169" customFormat="1" ht="18.75" customHeight="1">
      <c r="A145" s="220"/>
      <c r="B145" s="172" t="s">
        <v>190</v>
      </c>
      <c r="C145" s="176"/>
      <c r="D145" s="242" t="s">
        <v>80</v>
      </c>
      <c r="E145" s="170"/>
      <c r="F145" s="170"/>
      <c r="G145" s="170"/>
      <c r="H145" s="170"/>
      <c r="I145" s="170"/>
      <c r="J145" s="233"/>
    </row>
    <row r="146" spans="1:10" s="169" customFormat="1" ht="18.75" customHeight="1">
      <c r="A146" s="220"/>
      <c r="B146" s="172" t="s">
        <v>184</v>
      </c>
      <c r="C146" s="176"/>
      <c r="D146" s="242" t="s">
        <v>79</v>
      </c>
      <c r="E146" s="170"/>
      <c r="F146" s="170"/>
      <c r="G146" s="170"/>
      <c r="H146" s="170"/>
      <c r="I146" s="170"/>
      <c r="J146" s="233"/>
    </row>
    <row r="147" spans="1:10" s="169" customFormat="1" ht="18.75" customHeight="1">
      <c r="A147" s="220"/>
      <c r="B147" s="172" t="s">
        <v>186</v>
      </c>
      <c r="C147" s="176"/>
      <c r="D147" s="242" t="s">
        <v>79</v>
      </c>
      <c r="E147" s="170"/>
      <c r="F147" s="170"/>
      <c r="G147" s="170"/>
      <c r="H147" s="170"/>
      <c r="I147" s="170"/>
      <c r="J147" s="233"/>
    </row>
    <row r="148" spans="1:10" s="169" customFormat="1" ht="18.75" customHeight="1">
      <c r="A148" s="225"/>
      <c r="B148" s="202" t="s">
        <v>191</v>
      </c>
      <c r="C148" s="187"/>
      <c r="D148" s="245" t="s">
        <v>79</v>
      </c>
      <c r="E148" s="171"/>
      <c r="F148" s="171"/>
      <c r="G148" s="171"/>
      <c r="H148" s="171"/>
      <c r="I148" s="171"/>
      <c r="J148" s="234"/>
    </row>
    <row r="149" spans="1:10" s="169" customFormat="1" ht="18.75" customHeight="1">
      <c r="A149" s="218"/>
      <c r="B149" s="200"/>
      <c r="C149" s="177"/>
      <c r="D149" s="243"/>
      <c r="E149" s="168"/>
      <c r="F149" s="168"/>
      <c r="G149" s="168"/>
      <c r="H149" s="168"/>
      <c r="I149" s="168"/>
      <c r="J149" s="219"/>
    </row>
    <row r="150" spans="1:10" s="169" customFormat="1" ht="18.75" customHeight="1">
      <c r="A150" s="220"/>
      <c r="B150" s="172"/>
      <c r="C150" s="176"/>
      <c r="D150" s="242"/>
      <c r="E150" s="170"/>
      <c r="F150" s="170"/>
      <c r="G150" s="170"/>
      <c r="H150" s="170"/>
      <c r="I150" s="170"/>
      <c r="J150" s="233"/>
    </row>
    <row r="151" spans="1:10" s="169" customFormat="1" ht="18.75" customHeight="1">
      <c r="A151" s="220"/>
      <c r="B151" s="172" t="s">
        <v>86</v>
      </c>
      <c r="C151" s="176"/>
      <c r="D151" s="242"/>
      <c r="E151" s="170"/>
      <c r="F151" s="170"/>
      <c r="G151" s="170"/>
      <c r="H151" s="170"/>
      <c r="I151" s="170"/>
      <c r="J151" s="231"/>
    </row>
    <row r="152" spans="1:10" s="169" customFormat="1" ht="22.5" customHeight="1">
      <c r="A152" s="218">
        <v>4</v>
      </c>
      <c r="B152" s="200" t="s">
        <v>88</v>
      </c>
      <c r="C152" s="194"/>
      <c r="D152" s="246"/>
      <c r="E152" s="168"/>
      <c r="F152" s="181"/>
      <c r="G152" s="168"/>
      <c r="H152" s="181"/>
      <c r="I152" s="181"/>
      <c r="J152" s="235"/>
    </row>
    <row r="153" spans="1:10" s="169" customFormat="1" ht="22.5" customHeight="1">
      <c r="A153" s="220"/>
      <c r="B153" s="203" t="s">
        <v>192</v>
      </c>
      <c r="C153" s="195"/>
      <c r="D153" s="247"/>
      <c r="E153" s="170"/>
      <c r="F153" s="180"/>
      <c r="G153" s="170"/>
      <c r="H153" s="180"/>
      <c r="I153" s="180"/>
      <c r="J153" s="236"/>
    </row>
    <row r="154" spans="1:10" s="169" customFormat="1" ht="22.5" customHeight="1">
      <c r="A154" s="220"/>
      <c r="B154" s="183" t="s">
        <v>193</v>
      </c>
      <c r="C154" s="176"/>
      <c r="D154" s="242"/>
      <c r="E154" s="170"/>
      <c r="F154" s="170"/>
      <c r="G154" s="170"/>
      <c r="H154" s="170"/>
      <c r="I154" s="170"/>
      <c r="J154" s="236"/>
    </row>
    <row r="155" spans="1:10" s="169" customFormat="1" ht="22.5" customHeight="1">
      <c r="A155" s="220"/>
      <c r="B155" s="183" t="s">
        <v>217</v>
      </c>
      <c r="C155" s="176"/>
      <c r="D155" s="242" t="s">
        <v>117</v>
      </c>
      <c r="E155" s="170"/>
      <c r="F155" s="170"/>
      <c r="G155" s="170"/>
      <c r="H155" s="170"/>
      <c r="I155" s="170"/>
      <c r="J155" s="236"/>
    </row>
    <row r="156" spans="1:10" s="169" customFormat="1" ht="22.5" customHeight="1">
      <c r="A156" s="220"/>
      <c r="B156" s="183" t="s">
        <v>218</v>
      </c>
      <c r="C156" s="176"/>
      <c r="D156" s="242" t="s">
        <v>117</v>
      </c>
      <c r="E156" s="170"/>
      <c r="F156" s="170"/>
      <c r="G156" s="170"/>
      <c r="H156" s="170"/>
      <c r="I156" s="170"/>
      <c r="J156" s="236"/>
    </row>
    <row r="157" spans="1:10" s="169" customFormat="1" ht="22.5" customHeight="1">
      <c r="A157" s="220"/>
      <c r="B157" s="183" t="s">
        <v>219</v>
      </c>
      <c r="C157" s="176"/>
      <c r="D157" s="242" t="s">
        <v>117</v>
      </c>
      <c r="E157" s="170"/>
      <c r="F157" s="170"/>
      <c r="G157" s="170"/>
      <c r="H157" s="170"/>
      <c r="I157" s="170"/>
      <c r="J157" s="236"/>
    </row>
    <row r="158" spans="1:10" s="169" customFormat="1" ht="22.5" customHeight="1">
      <c r="A158" s="220"/>
      <c r="B158" s="183" t="s">
        <v>220</v>
      </c>
      <c r="C158" s="176"/>
      <c r="D158" s="242" t="s">
        <v>117</v>
      </c>
      <c r="E158" s="170"/>
      <c r="F158" s="170"/>
      <c r="G158" s="170"/>
      <c r="H158" s="170"/>
      <c r="I158" s="170"/>
      <c r="J158" s="236"/>
    </row>
    <row r="159" spans="1:10" s="169" customFormat="1" ht="22.5" customHeight="1">
      <c r="A159" s="220"/>
      <c r="B159" s="184" t="s">
        <v>194</v>
      </c>
      <c r="C159" s="176"/>
      <c r="D159" s="242" t="s">
        <v>87</v>
      </c>
      <c r="E159" s="170"/>
      <c r="F159" s="170"/>
      <c r="G159" s="170"/>
      <c r="H159" s="170"/>
      <c r="I159" s="170"/>
      <c r="J159" s="236"/>
    </row>
    <row r="160" spans="1:10" s="169" customFormat="1" ht="22.5" customHeight="1">
      <c r="A160" s="220"/>
      <c r="B160" s="172" t="s">
        <v>195</v>
      </c>
      <c r="C160" s="195"/>
      <c r="D160" s="247" t="s">
        <v>87</v>
      </c>
      <c r="E160" s="170"/>
      <c r="F160" s="180"/>
      <c r="G160" s="170"/>
      <c r="H160" s="180"/>
      <c r="I160" s="180"/>
      <c r="J160" s="236"/>
    </row>
    <row r="161" spans="1:10" s="169" customFormat="1" ht="22.5" customHeight="1">
      <c r="A161" s="220"/>
      <c r="B161" s="203" t="s">
        <v>196</v>
      </c>
      <c r="C161" s="195"/>
      <c r="D161" s="247" t="s">
        <v>87</v>
      </c>
      <c r="E161" s="170"/>
      <c r="F161" s="180"/>
      <c r="G161" s="170"/>
      <c r="H161" s="180"/>
      <c r="I161" s="180"/>
      <c r="J161" s="236"/>
    </row>
    <row r="162" spans="1:10" s="169" customFormat="1" ht="22.5" customHeight="1">
      <c r="A162" s="220"/>
      <c r="B162" s="183" t="s">
        <v>197</v>
      </c>
      <c r="C162" s="176"/>
      <c r="D162" s="242"/>
      <c r="E162" s="170"/>
      <c r="F162" s="170"/>
      <c r="G162" s="170"/>
      <c r="H162" s="170"/>
      <c r="I162" s="170"/>
      <c r="J162" s="236"/>
    </row>
    <row r="163" spans="1:10" s="169" customFormat="1" ht="22.5" customHeight="1">
      <c r="A163" s="220"/>
      <c r="B163" s="183" t="s">
        <v>218</v>
      </c>
      <c r="C163" s="176"/>
      <c r="D163" s="242" t="s">
        <v>79</v>
      </c>
      <c r="E163" s="170"/>
      <c r="F163" s="170"/>
      <c r="G163" s="170"/>
      <c r="H163" s="170"/>
      <c r="I163" s="170"/>
      <c r="J163" s="236"/>
    </row>
    <row r="164" spans="1:10" s="169" customFormat="1" ht="22.5" customHeight="1">
      <c r="A164" s="220"/>
      <c r="B164" s="183" t="s">
        <v>219</v>
      </c>
      <c r="C164" s="176"/>
      <c r="D164" s="242" t="s">
        <v>79</v>
      </c>
      <c r="E164" s="170"/>
      <c r="F164" s="170"/>
      <c r="G164" s="170"/>
      <c r="H164" s="170"/>
      <c r="I164" s="170"/>
      <c r="J164" s="236"/>
    </row>
    <row r="165" spans="1:10" s="169" customFormat="1" ht="22.5" customHeight="1">
      <c r="A165" s="220"/>
      <c r="B165" s="183" t="s">
        <v>198</v>
      </c>
      <c r="C165" s="176"/>
      <c r="D165" s="242" t="s">
        <v>79</v>
      </c>
      <c r="E165" s="170"/>
      <c r="F165" s="170"/>
      <c r="G165" s="170"/>
      <c r="H165" s="170"/>
      <c r="I165" s="170"/>
      <c r="J165" s="236"/>
    </row>
    <row r="166" spans="1:10" s="169" customFormat="1" ht="22.5" customHeight="1">
      <c r="A166" s="220"/>
      <c r="B166" s="183" t="s">
        <v>199</v>
      </c>
      <c r="C166" s="176"/>
      <c r="D166" s="242"/>
      <c r="E166" s="170"/>
      <c r="F166" s="170"/>
      <c r="G166" s="170"/>
      <c r="H166" s="170"/>
      <c r="I166" s="170"/>
      <c r="J166" s="236"/>
    </row>
    <row r="167" spans="1:10" s="169" customFormat="1" ht="22.5" customHeight="1">
      <c r="A167" s="220"/>
      <c r="B167" s="184"/>
      <c r="C167" s="176"/>
      <c r="D167" s="242"/>
      <c r="E167" s="170"/>
      <c r="F167" s="170"/>
      <c r="G167" s="170"/>
      <c r="H167" s="170"/>
      <c r="I167" s="170"/>
      <c r="J167" s="236"/>
    </row>
    <row r="168" spans="1:10" s="169" customFormat="1" ht="22.5" customHeight="1">
      <c r="A168" s="220"/>
      <c r="B168" s="184"/>
      <c r="C168" s="176"/>
      <c r="D168" s="242"/>
      <c r="E168" s="170"/>
      <c r="F168" s="170"/>
      <c r="G168" s="170"/>
      <c r="H168" s="170"/>
      <c r="I168" s="170"/>
      <c r="J168" s="236"/>
    </row>
    <row r="169" spans="1:10" s="169" customFormat="1" ht="20.25" customHeight="1">
      <c r="A169" s="220"/>
      <c r="B169" s="203" t="s">
        <v>200</v>
      </c>
      <c r="C169" s="195"/>
      <c r="D169" s="247"/>
      <c r="E169" s="170"/>
      <c r="F169" s="180"/>
      <c r="G169" s="170"/>
      <c r="H169" s="180"/>
      <c r="I169" s="180"/>
      <c r="J169" s="236"/>
    </row>
    <row r="170" spans="1:10" s="169" customFormat="1" ht="20.25" customHeight="1">
      <c r="A170" s="220"/>
      <c r="B170" s="183" t="s">
        <v>201</v>
      </c>
      <c r="C170" s="176"/>
      <c r="D170" s="242"/>
      <c r="E170" s="170"/>
      <c r="F170" s="170"/>
      <c r="G170" s="170"/>
      <c r="H170" s="170"/>
      <c r="I170" s="170"/>
      <c r="J170" s="236"/>
    </row>
    <row r="171" spans="1:10" s="169" customFormat="1" ht="20.25" customHeight="1">
      <c r="A171" s="220"/>
      <c r="B171" s="183" t="s">
        <v>202</v>
      </c>
      <c r="C171" s="176"/>
      <c r="D171" s="242"/>
      <c r="E171" s="170"/>
      <c r="F171" s="170"/>
      <c r="G171" s="170"/>
      <c r="H171" s="170"/>
      <c r="I171" s="170"/>
      <c r="J171" s="236"/>
    </row>
    <row r="172" spans="1:10" s="169" customFormat="1" ht="20.25" customHeight="1">
      <c r="A172" s="220"/>
      <c r="B172" s="183" t="s">
        <v>220</v>
      </c>
      <c r="C172" s="176"/>
      <c r="D172" s="242" t="s">
        <v>117</v>
      </c>
      <c r="E172" s="170"/>
      <c r="F172" s="170"/>
      <c r="G172" s="170"/>
      <c r="H172" s="170"/>
      <c r="I172" s="170"/>
      <c r="J172" s="236"/>
    </row>
    <row r="173" spans="1:10" s="169" customFormat="1" ht="20.25" customHeight="1">
      <c r="A173" s="220"/>
      <c r="B173" s="183" t="s">
        <v>221</v>
      </c>
      <c r="C173" s="176"/>
      <c r="D173" s="242" t="s">
        <v>117</v>
      </c>
      <c r="E173" s="170"/>
      <c r="F173" s="170"/>
      <c r="G173" s="170"/>
      <c r="H173" s="170"/>
      <c r="I173" s="170"/>
      <c r="J173" s="236"/>
    </row>
    <row r="174" spans="1:10" s="169" customFormat="1" ht="20.25" customHeight="1">
      <c r="A174" s="220"/>
      <c r="B174" s="183" t="s">
        <v>222</v>
      </c>
      <c r="C174" s="176"/>
      <c r="D174" s="242" t="s">
        <v>117</v>
      </c>
      <c r="E174" s="170"/>
      <c r="F174" s="170"/>
      <c r="G174" s="170"/>
      <c r="H174" s="170"/>
      <c r="I174" s="170"/>
      <c r="J174" s="236"/>
    </row>
    <row r="175" spans="1:10" s="169" customFormat="1" ht="20.25" customHeight="1">
      <c r="A175" s="220"/>
      <c r="B175" s="184" t="s">
        <v>223</v>
      </c>
      <c r="C175" s="176"/>
      <c r="D175" s="242" t="s">
        <v>117</v>
      </c>
      <c r="E175" s="170"/>
      <c r="F175" s="170"/>
      <c r="G175" s="170"/>
      <c r="H175" s="170"/>
      <c r="I175" s="170"/>
      <c r="J175" s="236"/>
    </row>
    <row r="176" spans="1:10" s="169" customFormat="1" ht="20.25" customHeight="1">
      <c r="A176" s="220"/>
      <c r="B176" s="172" t="s">
        <v>224</v>
      </c>
      <c r="C176" s="195"/>
      <c r="D176" s="247" t="s">
        <v>117</v>
      </c>
      <c r="E176" s="170"/>
      <c r="F176" s="180"/>
      <c r="G176" s="170"/>
      <c r="H176" s="180"/>
      <c r="I176" s="180"/>
      <c r="J176" s="236"/>
    </row>
    <row r="177" spans="1:10" s="182" customFormat="1" ht="20.25" customHeight="1">
      <c r="A177" s="220"/>
      <c r="B177" s="172" t="s">
        <v>194</v>
      </c>
      <c r="C177" s="195"/>
      <c r="D177" s="247" t="s">
        <v>87</v>
      </c>
      <c r="E177" s="170"/>
      <c r="F177" s="180"/>
      <c r="G177" s="170"/>
      <c r="H177" s="180"/>
      <c r="I177" s="180"/>
      <c r="J177" s="236"/>
    </row>
    <row r="178" spans="1:10" s="182" customFormat="1" ht="20.25" customHeight="1">
      <c r="A178" s="220"/>
      <c r="B178" s="172" t="s">
        <v>195</v>
      </c>
      <c r="C178" s="195"/>
      <c r="D178" s="247" t="s">
        <v>87</v>
      </c>
      <c r="E178" s="170"/>
      <c r="F178" s="180"/>
      <c r="G178" s="170"/>
      <c r="H178" s="180"/>
      <c r="I178" s="180"/>
      <c r="J178" s="236"/>
    </row>
    <row r="179" spans="1:10" s="182" customFormat="1" ht="20.25" customHeight="1">
      <c r="A179" s="220"/>
      <c r="B179" s="172" t="s">
        <v>196</v>
      </c>
      <c r="C179" s="195"/>
      <c r="D179" s="247" t="s">
        <v>87</v>
      </c>
      <c r="E179" s="170"/>
      <c r="F179" s="180"/>
      <c r="G179" s="170"/>
      <c r="H179" s="180"/>
      <c r="I179" s="180"/>
      <c r="J179" s="236"/>
    </row>
    <row r="180" spans="1:10" s="169" customFormat="1" ht="20.25" customHeight="1">
      <c r="A180" s="220"/>
      <c r="B180" s="184" t="s">
        <v>203</v>
      </c>
      <c r="C180" s="176"/>
      <c r="D180" s="242"/>
      <c r="E180" s="170"/>
      <c r="F180" s="170"/>
      <c r="G180" s="170"/>
      <c r="H180" s="170"/>
      <c r="I180" s="170"/>
      <c r="J180" s="236"/>
    </row>
    <row r="181" spans="1:10" s="169" customFormat="1" ht="20.25" customHeight="1">
      <c r="A181" s="220"/>
      <c r="B181" s="184" t="s">
        <v>221</v>
      </c>
      <c r="C181" s="176"/>
      <c r="D181" s="242" t="s">
        <v>79</v>
      </c>
      <c r="E181" s="170"/>
      <c r="F181" s="170"/>
      <c r="G181" s="170"/>
      <c r="H181" s="170"/>
      <c r="I181" s="170"/>
      <c r="J181" s="236"/>
    </row>
    <row r="182" spans="1:10" s="169" customFormat="1" ht="20.25" customHeight="1">
      <c r="A182" s="220"/>
      <c r="B182" s="184" t="s">
        <v>204</v>
      </c>
      <c r="C182" s="176"/>
      <c r="D182" s="242"/>
      <c r="E182" s="170"/>
      <c r="F182" s="170"/>
      <c r="G182" s="170"/>
      <c r="H182" s="170"/>
      <c r="I182" s="170"/>
      <c r="J182" s="236"/>
    </row>
    <row r="183" spans="1:10" s="169" customFormat="1" ht="20.25" customHeight="1">
      <c r="A183" s="220"/>
      <c r="B183" s="184" t="s">
        <v>224</v>
      </c>
      <c r="C183" s="176"/>
      <c r="D183" s="242" t="s">
        <v>79</v>
      </c>
      <c r="E183" s="170"/>
      <c r="F183" s="170"/>
      <c r="G183" s="170"/>
      <c r="H183" s="170"/>
      <c r="I183" s="170"/>
      <c r="J183" s="236"/>
    </row>
    <row r="184" spans="1:10" s="169" customFormat="1" ht="20.25" customHeight="1">
      <c r="A184" s="220"/>
      <c r="B184" s="184" t="s">
        <v>205</v>
      </c>
      <c r="C184" s="176"/>
      <c r="D184" s="242"/>
      <c r="E184" s="170"/>
      <c r="F184" s="170"/>
      <c r="G184" s="170"/>
      <c r="H184" s="170"/>
      <c r="I184" s="170"/>
      <c r="J184" s="236"/>
    </row>
    <row r="185" spans="1:10" s="169" customFormat="1" ht="20.25" customHeight="1">
      <c r="A185" s="220"/>
      <c r="B185" s="183" t="s">
        <v>221</v>
      </c>
      <c r="C185" s="176"/>
      <c r="D185" s="242" t="s">
        <v>79</v>
      </c>
      <c r="E185" s="170"/>
      <c r="F185" s="170"/>
      <c r="G185" s="170"/>
      <c r="H185" s="170"/>
      <c r="I185" s="170"/>
      <c r="J185" s="236"/>
    </row>
    <row r="186" spans="1:10" s="169" customFormat="1" ht="20.25" customHeight="1">
      <c r="A186" s="220"/>
      <c r="B186" s="185" t="s">
        <v>224</v>
      </c>
      <c r="C186" s="176"/>
      <c r="D186" s="242" t="s">
        <v>79</v>
      </c>
      <c r="E186" s="170"/>
      <c r="F186" s="170"/>
      <c r="G186" s="170"/>
      <c r="H186" s="170"/>
      <c r="I186" s="170"/>
      <c r="J186" s="236"/>
    </row>
    <row r="187" spans="1:10" s="169" customFormat="1" ht="22.5" customHeight="1">
      <c r="A187" s="220"/>
      <c r="B187" s="185"/>
      <c r="C187" s="176"/>
      <c r="D187" s="242"/>
      <c r="E187" s="170"/>
      <c r="F187" s="170"/>
      <c r="G187" s="170"/>
      <c r="H187" s="170"/>
      <c r="I187" s="170"/>
      <c r="J187" s="236"/>
    </row>
    <row r="188" spans="1:10" s="169" customFormat="1" ht="20.25" customHeight="1">
      <c r="A188" s="220"/>
      <c r="B188" s="185" t="s">
        <v>206</v>
      </c>
      <c r="C188" s="176"/>
      <c r="D188" s="242"/>
      <c r="E188" s="170"/>
      <c r="F188" s="170"/>
      <c r="G188" s="170"/>
      <c r="H188" s="170"/>
      <c r="I188" s="170"/>
      <c r="J188" s="236"/>
    </row>
    <row r="189" spans="1:10" s="169" customFormat="1" ht="20.25" customHeight="1">
      <c r="A189" s="220"/>
      <c r="B189" s="172" t="s">
        <v>221</v>
      </c>
      <c r="C189" s="195"/>
      <c r="D189" s="247" t="s">
        <v>79</v>
      </c>
      <c r="E189" s="170"/>
      <c r="F189" s="170"/>
      <c r="G189" s="170"/>
      <c r="H189" s="170"/>
      <c r="I189" s="170"/>
      <c r="J189" s="236"/>
    </row>
    <row r="190" spans="1:10" s="169" customFormat="1" ht="20.25" customHeight="1">
      <c r="A190" s="220"/>
      <c r="B190" s="172" t="s">
        <v>223</v>
      </c>
      <c r="C190" s="195"/>
      <c r="D190" s="247" t="s">
        <v>79</v>
      </c>
      <c r="E190" s="170"/>
      <c r="F190" s="170"/>
      <c r="G190" s="170"/>
      <c r="H190" s="170"/>
      <c r="I190" s="170"/>
      <c r="J190" s="237"/>
    </row>
    <row r="191" spans="1:10" s="169" customFormat="1" ht="20.25" customHeight="1">
      <c r="A191" s="220"/>
      <c r="B191" s="185" t="s">
        <v>224</v>
      </c>
      <c r="C191" s="176"/>
      <c r="D191" s="242" t="s">
        <v>79</v>
      </c>
      <c r="E191" s="170"/>
      <c r="F191" s="170"/>
      <c r="G191" s="170"/>
      <c r="H191" s="170"/>
      <c r="I191" s="170"/>
      <c r="J191" s="236"/>
    </row>
    <row r="192" spans="1:10" s="169" customFormat="1" ht="20.25" customHeight="1">
      <c r="A192" s="220"/>
      <c r="B192" s="185" t="s">
        <v>207</v>
      </c>
      <c r="C192" s="176"/>
      <c r="D192" s="242"/>
      <c r="E192" s="170"/>
      <c r="F192" s="170"/>
      <c r="G192" s="170"/>
      <c r="H192" s="170"/>
      <c r="I192" s="170"/>
      <c r="J192" s="236"/>
    </row>
    <row r="193" spans="1:10" s="169" customFormat="1" ht="20.25" customHeight="1">
      <c r="A193" s="220"/>
      <c r="B193" s="172" t="s">
        <v>221</v>
      </c>
      <c r="C193" s="195"/>
      <c r="D193" s="247" t="s">
        <v>79</v>
      </c>
      <c r="E193" s="170"/>
      <c r="F193" s="170"/>
      <c r="G193" s="170"/>
      <c r="H193" s="170"/>
      <c r="I193" s="170"/>
      <c r="J193" s="236"/>
    </row>
    <row r="194" spans="1:10" s="169" customFormat="1" ht="20.25" customHeight="1">
      <c r="A194" s="220"/>
      <c r="B194" s="172" t="s">
        <v>222</v>
      </c>
      <c r="C194" s="195"/>
      <c r="D194" s="247" t="s">
        <v>79</v>
      </c>
      <c r="E194" s="170"/>
      <c r="F194" s="170"/>
      <c r="G194" s="170"/>
      <c r="H194" s="170"/>
      <c r="I194" s="170"/>
      <c r="J194" s="237"/>
    </row>
    <row r="195" spans="1:10" s="169" customFormat="1" ht="20.25" customHeight="1">
      <c r="A195" s="220"/>
      <c r="B195" s="185" t="s">
        <v>208</v>
      </c>
      <c r="C195" s="176"/>
      <c r="D195" s="242" t="s">
        <v>79</v>
      </c>
      <c r="E195" s="170"/>
      <c r="F195" s="170"/>
      <c r="G195" s="170"/>
      <c r="H195" s="170"/>
      <c r="I195" s="170"/>
      <c r="J195" s="236"/>
    </row>
    <row r="196" spans="1:10" s="169" customFormat="1" ht="20.25" customHeight="1">
      <c r="A196" s="220"/>
      <c r="B196" s="185" t="s">
        <v>209</v>
      </c>
      <c r="C196" s="176"/>
      <c r="D196" s="242" t="s">
        <v>79</v>
      </c>
      <c r="E196" s="170"/>
      <c r="F196" s="170"/>
      <c r="G196" s="170"/>
      <c r="H196" s="170"/>
      <c r="I196" s="170"/>
      <c r="J196" s="236"/>
    </row>
    <row r="197" spans="1:10" s="169" customFormat="1" ht="20.25" customHeight="1">
      <c r="A197" s="220"/>
      <c r="B197" s="172" t="s">
        <v>199</v>
      </c>
      <c r="C197" s="195"/>
      <c r="D197" s="247"/>
      <c r="E197" s="170"/>
      <c r="F197" s="170"/>
      <c r="G197" s="170"/>
      <c r="H197" s="170"/>
      <c r="I197" s="170"/>
      <c r="J197" s="236"/>
    </row>
    <row r="198" spans="1:10" s="169" customFormat="1" ht="20.25" customHeight="1">
      <c r="A198" s="220"/>
      <c r="B198" s="172"/>
      <c r="C198" s="195"/>
      <c r="D198" s="247"/>
      <c r="E198" s="170"/>
      <c r="F198" s="170"/>
      <c r="G198" s="170"/>
      <c r="H198" s="170"/>
      <c r="I198" s="170"/>
      <c r="J198" s="237"/>
    </row>
    <row r="199" spans="1:10" s="169" customFormat="1" ht="20.25" customHeight="1">
      <c r="A199" s="220"/>
      <c r="B199" s="185" t="s">
        <v>210</v>
      </c>
      <c r="C199" s="176"/>
      <c r="D199" s="242"/>
      <c r="E199" s="170"/>
      <c r="F199" s="170"/>
      <c r="G199" s="170"/>
      <c r="H199" s="170"/>
      <c r="I199" s="170"/>
      <c r="J199" s="236"/>
    </row>
    <row r="200" spans="1:10" s="169" customFormat="1" ht="20.25" customHeight="1">
      <c r="A200" s="220"/>
      <c r="B200" s="185" t="s">
        <v>211</v>
      </c>
      <c r="C200" s="176"/>
      <c r="D200" s="242" t="s">
        <v>87</v>
      </c>
      <c r="E200" s="170"/>
      <c r="F200" s="170"/>
      <c r="G200" s="170"/>
      <c r="H200" s="170"/>
      <c r="I200" s="170"/>
      <c r="J200" s="236"/>
    </row>
    <row r="201" spans="1:10" s="169" customFormat="1" ht="20.25" customHeight="1">
      <c r="A201" s="220"/>
      <c r="B201" s="172" t="s">
        <v>212</v>
      </c>
      <c r="C201" s="195"/>
      <c r="D201" s="247" t="s">
        <v>87</v>
      </c>
      <c r="E201" s="170"/>
      <c r="F201" s="170"/>
      <c r="G201" s="170"/>
      <c r="H201" s="170"/>
      <c r="I201" s="170"/>
      <c r="J201" s="236"/>
    </row>
    <row r="202" spans="1:10" s="169" customFormat="1" ht="20.25" customHeight="1">
      <c r="A202" s="220"/>
      <c r="B202" s="172" t="s">
        <v>213</v>
      </c>
      <c r="C202" s="195"/>
      <c r="D202" s="247" t="s">
        <v>87</v>
      </c>
      <c r="E202" s="170"/>
      <c r="F202" s="170"/>
      <c r="G202" s="170"/>
      <c r="H202" s="170"/>
      <c r="I202" s="170"/>
      <c r="J202" s="237"/>
    </row>
    <row r="203" spans="1:10" s="169" customFormat="1" ht="20.25" customHeight="1">
      <c r="A203" s="220"/>
      <c r="B203" s="185" t="s">
        <v>214</v>
      </c>
      <c r="C203" s="176"/>
      <c r="D203" s="242" t="s">
        <v>87</v>
      </c>
      <c r="E203" s="170"/>
      <c r="F203" s="170"/>
      <c r="G203" s="170"/>
      <c r="H203" s="170"/>
      <c r="I203" s="170"/>
      <c r="J203" s="236"/>
    </row>
    <row r="204" spans="1:10" s="169" customFormat="1" ht="20.25" customHeight="1">
      <c r="A204" s="220"/>
      <c r="B204" s="185" t="s">
        <v>215</v>
      </c>
      <c r="C204" s="176"/>
      <c r="D204" s="242" t="s">
        <v>79</v>
      </c>
      <c r="E204" s="170"/>
      <c r="F204" s="170"/>
      <c r="G204" s="170"/>
      <c r="H204" s="170"/>
      <c r="I204" s="170"/>
      <c r="J204" s="236"/>
    </row>
    <row r="205" spans="1:10" s="169" customFormat="1" ht="20.25" customHeight="1">
      <c r="A205" s="220"/>
      <c r="B205" s="172"/>
      <c r="C205" s="195"/>
      <c r="D205" s="247"/>
      <c r="E205" s="170"/>
      <c r="F205" s="170"/>
      <c r="G205" s="170"/>
      <c r="H205" s="170"/>
      <c r="I205" s="170"/>
      <c r="J205" s="236"/>
    </row>
    <row r="206" spans="1:10" s="169" customFormat="1" ht="20.25" customHeight="1">
      <c r="A206" s="220"/>
      <c r="B206" s="238" t="s">
        <v>216</v>
      </c>
      <c r="C206" s="176"/>
      <c r="D206" s="242"/>
      <c r="E206" s="170"/>
      <c r="F206" s="170"/>
      <c r="G206" s="170"/>
      <c r="H206" s="170"/>
      <c r="I206" s="170"/>
      <c r="J206" s="236"/>
    </row>
  </sheetData>
  <sheetProtection/>
  <mergeCells count="15">
    <mergeCell ref="A2:J2"/>
    <mergeCell ref="A9:A10"/>
    <mergeCell ref="B9:B10"/>
    <mergeCell ref="C9:C10"/>
    <mergeCell ref="D9:D10"/>
    <mergeCell ref="A4:J4"/>
    <mergeCell ref="A5:D5"/>
    <mergeCell ref="B79:I79"/>
    <mergeCell ref="B113:I113"/>
    <mergeCell ref="E5:F5"/>
    <mergeCell ref="A7:D7"/>
    <mergeCell ref="A3:J3"/>
    <mergeCell ref="E9:F9"/>
    <mergeCell ref="G9:H9"/>
    <mergeCell ref="J9:J10"/>
  </mergeCells>
  <printOptions horizontalCentered="1"/>
  <pageMargins left="0.4724409448818898" right="0.4724409448818898" top="0.5118110236220472" bottom="0.4724409448818898" header="0.2755905511811024" footer="0.11811023622047245"/>
  <pageSetup horizontalDpi="600" verticalDpi="600" orientation="landscape" paperSize="9" scale="90" r:id="rId1"/>
  <headerFooter alignWithMargins="0">
    <oddHeader>&amp;R  แบบ ปร.4 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H40"/>
  <sheetViews>
    <sheetView showGridLines="0" view="pageLayout" zoomScaleSheetLayoutView="110" workbookViewId="0" topLeftCell="B16">
      <selection activeCell="C28" sqref="C28:F36"/>
    </sheetView>
  </sheetViews>
  <sheetFormatPr defaultColWidth="0" defaultRowHeight="21" zeroHeight="1"/>
  <cols>
    <col min="1" max="1" width="0" style="1" hidden="1" customWidth="1"/>
    <col min="2" max="2" width="9.5" style="1" customWidth="1"/>
    <col min="3" max="3" width="45.33203125" style="1" customWidth="1"/>
    <col min="4" max="5" width="16.66015625" style="1" customWidth="1"/>
    <col min="6" max="6" width="18.66015625" style="1" customWidth="1"/>
    <col min="7" max="7" width="15" style="1" customWidth="1"/>
    <col min="8" max="8" width="2.16015625" style="1" customWidth="1"/>
    <col min="9" max="16384" width="0" style="1" hidden="1" customWidth="1"/>
  </cols>
  <sheetData>
    <row r="1" spans="2:8" ht="26.25">
      <c r="B1" s="279" t="s">
        <v>20</v>
      </c>
      <c r="C1" s="279"/>
      <c r="D1" s="279"/>
      <c r="E1" s="279"/>
      <c r="F1" s="279"/>
      <c r="G1" s="279"/>
      <c r="H1" s="7"/>
    </row>
    <row r="2" spans="2:8" ht="17.25" customHeight="1">
      <c r="B2" s="22"/>
      <c r="C2" s="22"/>
      <c r="D2" s="22"/>
      <c r="E2" s="22"/>
      <c r="F2" s="22"/>
      <c r="G2" s="22"/>
      <c r="H2" s="7"/>
    </row>
    <row r="3" spans="2:7" ht="21.75">
      <c r="B3" s="24" t="str">
        <f>'ปร.4'!$A$4</f>
        <v>ชื่อโครงการ/งานก่อสร้าง : แบบก่อสร้างปรับปรุง ศูนย์ตรวจสุขภาพบริเวณอาคารผู้ป่วยนอกชั้น 1</v>
      </c>
      <c r="C3" s="13"/>
      <c r="D3" s="13"/>
      <c r="E3" s="13"/>
      <c r="F3" s="13"/>
      <c r="G3" s="13"/>
    </row>
    <row r="4" spans="2:7" ht="21.75">
      <c r="B4" s="24" t="str">
        <f>'ปร.4'!$E$5</f>
        <v>แบบเลขที่ : 38/61</v>
      </c>
      <c r="C4" s="13"/>
      <c r="D4" s="13" t="str">
        <f>'ปร.4'!$A$6</f>
        <v>หน่วยงานเจ้าของโครงการ : คณะกรรมการบริหารโรงพยาบาลสรรพสิทธิประสงค์</v>
      </c>
      <c r="E4" s="13"/>
      <c r="F4" s="13"/>
      <c r="G4" s="13"/>
    </row>
    <row r="5" spans="2:7" ht="21.75">
      <c r="B5" s="13" t="str">
        <f>'ปร.4'!$A$5</f>
        <v>สถานที่ก่อสร้าง :  อาคารผู้ป่วยนอกชั้น 1</v>
      </c>
      <c r="C5" s="13"/>
      <c r="D5" s="13"/>
      <c r="E5" s="13"/>
      <c r="F5" s="13"/>
      <c r="G5" s="13"/>
    </row>
    <row r="6" spans="2:7" ht="21.75">
      <c r="B6" s="24" t="str">
        <f>'ปร.4'!$A$6</f>
        <v>หน่วยงานเจ้าของโครงการ : คณะกรรมการบริหารโรงพยาบาลสรรพสิทธิประสงค์</v>
      </c>
      <c r="C6" s="13"/>
      <c r="D6" s="13" t="s">
        <v>75</v>
      </c>
      <c r="E6" s="126">
        <v>19</v>
      </c>
      <c r="F6" s="127" t="s">
        <v>25</v>
      </c>
      <c r="G6" s="13"/>
    </row>
    <row r="7" spans="2:7" ht="21.75">
      <c r="B7" s="24" t="s">
        <v>74</v>
      </c>
      <c r="C7" s="13"/>
      <c r="D7" s="17" t="str">
        <f>'ปร.4'!$H$6</f>
        <v>กลุ่มงานโครงการสร้างพื้นฐานและวิศวกรรมทางการแพทย์</v>
      </c>
      <c r="E7" s="13"/>
      <c r="F7" s="13"/>
      <c r="G7" s="13"/>
    </row>
    <row r="8" spans="2:7" ht="21.75">
      <c r="B8" s="24" t="str">
        <f>'ปร.4'!$A$7</f>
        <v>คำนวณราคากลางโดย : </v>
      </c>
      <c r="C8" s="13"/>
      <c r="D8" s="13" t="str">
        <f>'ปร.4'!$E$7</f>
        <v>คำนวณราคากลาง เมื่อวันที่ </v>
      </c>
      <c r="E8" s="13"/>
      <c r="F8" s="13" t="str">
        <f>'ปร.4'!$G$7</f>
        <v>21 มิ.ย.256</v>
      </c>
      <c r="G8" s="13"/>
    </row>
    <row r="9" spans="2:7" ht="21" customHeight="1" thickBot="1">
      <c r="B9" s="24" t="str">
        <f>'ปร.4'!$A$8</f>
        <v>หลักเกณฑ์การคำนวณค่า FACTOR F  ตามหนังสือกรมบัญชีกลาง ที่ กค 0405.3/ว 364  ลงวันที่ 15 กันยายน 2559 (FACTOR F งานอาคาร)</v>
      </c>
      <c r="C9" s="17"/>
      <c r="D9" s="18"/>
      <c r="E9" s="17"/>
      <c r="F9" s="18"/>
      <c r="G9" s="17"/>
    </row>
    <row r="10" spans="2:7" ht="22.5" thickTop="1">
      <c r="B10" s="277" t="s">
        <v>9</v>
      </c>
      <c r="C10" s="277" t="s">
        <v>10</v>
      </c>
      <c r="D10" s="277" t="s">
        <v>15</v>
      </c>
      <c r="E10" s="277" t="s">
        <v>1</v>
      </c>
      <c r="F10" s="277" t="s">
        <v>2</v>
      </c>
      <c r="G10" s="277" t="s">
        <v>6</v>
      </c>
    </row>
    <row r="11" spans="2:7" ht="22.5" thickBot="1">
      <c r="B11" s="278"/>
      <c r="C11" s="278"/>
      <c r="D11" s="282"/>
      <c r="E11" s="278"/>
      <c r="F11" s="282"/>
      <c r="G11" s="278"/>
    </row>
    <row r="12" spans="2:7" ht="22.5" thickTop="1">
      <c r="B12" s="25">
        <v>2</v>
      </c>
      <c r="C12" s="134" t="s">
        <v>82</v>
      </c>
      <c r="D12" s="130">
        <f>'ปร.4'!F22</f>
        <v>0</v>
      </c>
      <c r="E12" s="130">
        <f>'ปร.4'!H22</f>
        <v>0</v>
      </c>
      <c r="F12" s="130">
        <f>E12+D12</f>
        <v>0</v>
      </c>
      <c r="G12" s="130" t="s">
        <v>11</v>
      </c>
    </row>
    <row r="13" spans="2:7" ht="21.75">
      <c r="B13" s="8">
        <v>3</v>
      </c>
      <c r="C13" s="134" t="s">
        <v>24</v>
      </c>
      <c r="D13" s="130">
        <f>'ปร.4'!F131</f>
        <v>0</v>
      </c>
      <c r="E13" s="130">
        <f>'ปร.4'!H131</f>
        <v>0</v>
      </c>
      <c r="F13" s="130">
        <f>E13+D13</f>
        <v>0</v>
      </c>
      <c r="G13" s="130"/>
    </row>
    <row r="14" spans="2:7" ht="21.75">
      <c r="B14" s="8">
        <v>4</v>
      </c>
      <c r="C14" s="134" t="s">
        <v>89</v>
      </c>
      <c r="D14" s="130">
        <f>'ปร.4'!F151</f>
        <v>0</v>
      </c>
      <c r="E14" s="130">
        <f>'ปร.4'!H151</f>
        <v>0</v>
      </c>
      <c r="F14" s="130">
        <f>E14+D14</f>
        <v>0</v>
      </c>
      <c r="G14" s="130"/>
    </row>
    <row r="15" spans="2:7" ht="21.75">
      <c r="B15" s="8">
        <v>7</v>
      </c>
      <c r="C15" s="135" t="s">
        <v>88</v>
      </c>
      <c r="D15" s="130">
        <f>'ปร.4'!F206</f>
        <v>0</v>
      </c>
      <c r="E15" s="130">
        <f>'ปร.4'!H206</f>
        <v>0</v>
      </c>
      <c r="F15" s="130">
        <f>E15+D15</f>
        <v>0</v>
      </c>
      <c r="G15" s="130"/>
    </row>
    <row r="16" spans="2:7" ht="21.75">
      <c r="B16" s="8"/>
      <c r="C16" s="134"/>
      <c r="D16" s="130"/>
      <c r="E16" s="130"/>
      <c r="F16" s="130"/>
      <c r="G16" s="130"/>
    </row>
    <row r="17" spans="2:7" ht="21.75">
      <c r="B17" s="8"/>
      <c r="C17" s="134"/>
      <c r="D17" s="130"/>
      <c r="E17" s="130"/>
      <c r="F17" s="130"/>
      <c r="G17" s="130"/>
    </row>
    <row r="18" spans="2:7" ht="21.75">
      <c r="B18" s="8"/>
      <c r="C18" s="135"/>
      <c r="D18" s="131"/>
      <c r="E18" s="132"/>
      <c r="F18" s="130"/>
      <c r="G18" s="130"/>
    </row>
    <row r="19" spans="2:7" ht="21.75">
      <c r="B19" s="8"/>
      <c r="C19" s="136"/>
      <c r="D19" s="132"/>
      <c r="E19" s="130"/>
      <c r="F19" s="130"/>
      <c r="G19" s="130"/>
    </row>
    <row r="20" spans="2:7" ht="21.75">
      <c r="B20" s="130"/>
      <c r="C20" s="133"/>
      <c r="D20" s="130"/>
      <c r="E20" s="130"/>
      <c r="F20" s="130"/>
      <c r="G20" s="130"/>
    </row>
    <row r="21" spans="2:7" ht="21.75">
      <c r="B21" s="3"/>
      <c r="C21" s="32"/>
      <c r="D21" s="4"/>
      <c r="E21" s="3"/>
      <c r="F21" s="3"/>
      <c r="G21" s="3"/>
    </row>
    <row r="22" spans="2:7" ht="22.5" thickBot="1">
      <c r="B22" s="16"/>
      <c r="C22" s="33"/>
      <c r="D22" s="20"/>
      <c r="E22" s="16"/>
      <c r="F22" s="16"/>
      <c r="G22" s="16"/>
    </row>
    <row r="23" spans="2:7" ht="24.75" customHeight="1" thickBot="1" thickTop="1">
      <c r="B23" s="5"/>
      <c r="C23" s="5"/>
      <c r="D23" s="280" t="s">
        <v>13</v>
      </c>
      <c r="E23" s="281"/>
      <c r="F23" s="34">
        <f>SUM(F12:F22)</f>
        <v>0</v>
      </c>
      <c r="G23" s="5"/>
    </row>
    <row r="24" spans="2:7" ht="21" customHeight="1" thickTop="1">
      <c r="B24" s="5"/>
      <c r="C24" s="5"/>
      <c r="D24" s="5"/>
      <c r="E24" s="5"/>
      <c r="F24" s="5"/>
      <c r="G24" s="5"/>
    </row>
    <row r="25" spans="2:7" ht="21" customHeight="1">
      <c r="B25" s="5"/>
      <c r="C25" s="5"/>
      <c r="D25" s="5"/>
      <c r="E25" s="5"/>
      <c r="F25" s="5"/>
      <c r="G25" s="5"/>
    </row>
    <row r="26" spans="2:7" ht="21" customHeight="1">
      <c r="B26" s="5"/>
      <c r="C26" s="5"/>
      <c r="D26" s="5"/>
      <c r="E26" s="5"/>
      <c r="F26" s="5"/>
      <c r="G26" s="5"/>
    </row>
    <row r="27" spans="2:7" ht="21" customHeight="1">
      <c r="B27" s="5"/>
      <c r="C27" s="5"/>
      <c r="D27" s="5"/>
      <c r="E27" s="5"/>
      <c r="F27" s="5"/>
      <c r="G27" s="5"/>
    </row>
    <row r="28" spans="2:7" ht="18.75" customHeight="1">
      <c r="B28" s="19"/>
      <c r="C28" s="143" t="s">
        <v>26</v>
      </c>
      <c r="D28" s="283" t="s">
        <v>26</v>
      </c>
      <c r="E28" s="283"/>
      <c r="F28" s="283"/>
      <c r="G28" s="12"/>
    </row>
    <row r="29" spans="2:7" ht="21.75">
      <c r="B29" s="27"/>
      <c r="C29" s="23" t="s">
        <v>225</v>
      </c>
      <c r="D29" s="283" t="s">
        <v>225</v>
      </c>
      <c r="E29" s="283"/>
      <c r="F29" s="283"/>
      <c r="G29" s="27"/>
    </row>
    <row r="30" spans="2:7" ht="21.75">
      <c r="B30" s="27"/>
      <c r="C30" s="23" t="s">
        <v>27</v>
      </c>
      <c r="D30" s="283" t="s">
        <v>226</v>
      </c>
      <c r="E30" s="283"/>
      <c r="F30" s="283"/>
      <c r="G30" s="27"/>
    </row>
    <row r="31" spans="2:7" ht="21.75">
      <c r="B31" s="28"/>
      <c r="C31" s="123"/>
      <c r="D31" s="283"/>
      <c r="E31" s="283"/>
      <c r="F31" s="283"/>
      <c r="G31" s="28"/>
    </row>
    <row r="32" spans="2:7" ht="21.75">
      <c r="B32" s="11"/>
      <c r="C32" s="23" t="s">
        <v>26</v>
      </c>
      <c r="D32" s="283" t="s">
        <v>26</v>
      </c>
      <c r="E32" s="283"/>
      <c r="F32" s="283"/>
      <c r="G32" s="5"/>
    </row>
    <row r="33" spans="3:7" ht="21.75">
      <c r="C33" s="23" t="s">
        <v>29</v>
      </c>
      <c r="D33" s="283" t="s">
        <v>30</v>
      </c>
      <c r="E33" s="283"/>
      <c r="F33" s="283"/>
      <c r="G33" s="5"/>
    </row>
    <row r="34" spans="2:6" ht="21.75">
      <c r="B34" s="5"/>
      <c r="C34" s="23" t="s">
        <v>28</v>
      </c>
      <c r="D34" s="283" t="s">
        <v>95</v>
      </c>
      <c r="E34" s="283"/>
      <c r="F34" s="283"/>
    </row>
    <row r="35" spans="3:5" ht="22.5" customHeight="1">
      <c r="C35" s="23"/>
      <c r="E35" s="23" t="s">
        <v>94</v>
      </c>
    </row>
    <row r="36" ht="22.5" customHeight="1"/>
    <row r="37" ht="18" customHeight="1"/>
    <row r="38" ht="18" customHeight="1"/>
    <row r="39" spans="2:3" ht="19.5" customHeight="1">
      <c r="B39" s="9"/>
      <c r="C39" s="10"/>
    </row>
    <row r="40" spans="2:3" ht="15" customHeight="1">
      <c r="B40" s="129" t="s">
        <v>6</v>
      </c>
      <c r="C40" s="6"/>
    </row>
    <row r="41" ht="13.5" customHeight="1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</sheetData>
  <sheetProtection/>
  <mergeCells count="15">
    <mergeCell ref="D34:F34"/>
    <mergeCell ref="B10:B11"/>
    <mergeCell ref="C10:C11"/>
    <mergeCell ref="E10:E11"/>
    <mergeCell ref="D28:F28"/>
    <mergeCell ref="D29:F29"/>
    <mergeCell ref="D30:F30"/>
    <mergeCell ref="D31:F31"/>
    <mergeCell ref="D32:F32"/>
    <mergeCell ref="G10:G11"/>
    <mergeCell ref="B1:G1"/>
    <mergeCell ref="D23:E23"/>
    <mergeCell ref="F10:F11"/>
    <mergeCell ref="D10:D11"/>
    <mergeCell ref="D33:F33"/>
  </mergeCells>
  <printOptions horizontalCentered="1"/>
  <pageMargins left="0.5118110236220472" right="0.4724409448818898" top="0.7874015748031497" bottom="0.7086614173228347" header="0.1968503937007874" footer="0.15748031496062992"/>
  <pageSetup horizontalDpi="600" verticalDpi="600" orientation="portrait" paperSize="9" scale="90" r:id="rId1"/>
  <headerFooter alignWithMargins="0">
    <oddHeader xml:space="preserve">&amp;Rแบบ ปร.5 (ก) </oddHeader>
    <oddFooter xml:space="preserve">&amp;L&amp;"CordiaUPC,ธรรมดา"&amp;12 -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showGridLines="0" view="pageLayout" zoomScaleSheetLayoutView="100" workbookViewId="0" topLeftCell="A25">
      <selection activeCell="B33" sqref="B33"/>
    </sheetView>
  </sheetViews>
  <sheetFormatPr defaultColWidth="0" defaultRowHeight="21" zeroHeight="1"/>
  <cols>
    <col min="1" max="1" width="9.5" style="1" customWidth="1"/>
    <col min="2" max="2" width="44.16015625" style="1" customWidth="1"/>
    <col min="3" max="4" width="16.66015625" style="1" customWidth="1"/>
    <col min="5" max="5" width="17.83203125" style="1" customWidth="1"/>
    <col min="6" max="6" width="16" style="1" customWidth="1"/>
    <col min="7" max="7" width="2.16015625" style="1" customWidth="1"/>
    <col min="8" max="16384" width="0" style="1" hidden="1" customWidth="1"/>
  </cols>
  <sheetData>
    <row r="1" spans="1:7" ht="26.25">
      <c r="A1" s="288" t="s">
        <v>21</v>
      </c>
      <c r="B1" s="288"/>
      <c r="C1" s="288"/>
      <c r="D1" s="288"/>
      <c r="E1" s="288"/>
      <c r="F1" s="288"/>
      <c r="G1" s="7"/>
    </row>
    <row r="2" spans="1:7" ht="23.25">
      <c r="A2" s="22"/>
      <c r="B2" s="22"/>
      <c r="C2" s="22"/>
      <c r="D2" s="22"/>
      <c r="E2" s="22"/>
      <c r="F2" s="22"/>
      <c r="G2" s="7"/>
    </row>
    <row r="3" spans="1:6" ht="21.75">
      <c r="A3" s="24" t="str">
        <f>'ปร.5(ก)'!B3</f>
        <v>ชื่อโครงการ/งานก่อสร้าง : แบบก่อสร้างปรับปรุง ศูนย์ตรวจสุขภาพบริเวณอาคารผู้ป่วยนอกชั้น 1</v>
      </c>
      <c r="B3" s="13"/>
      <c r="C3" s="13"/>
      <c r="D3" s="13"/>
      <c r="E3" s="13"/>
      <c r="F3" s="13"/>
    </row>
    <row r="4" spans="1:6" ht="21.75">
      <c r="A4" s="24" t="str">
        <f>'ปร.5(ก)'!B4</f>
        <v>แบบเลขที่ : 38/61</v>
      </c>
      <c r="B4" s="13"/>
      <c r="C4" s="13" t="str">
        <f>'ปร.5(ก)'!D4</f>
        <v>หน่วยงานเจ้าของโครงการ : คณะกรรมการบริหารโรงพยาบาลสรรพสิทธิประสงค์</v>
      </c>
      <c r="D4" s="13"/>
      <c r="E4" s="13"/>
      <c r="F4" s="13"/>
    </row>
    <row r="5" spans="1:6" ht="21.75">
      <c r="A5" s="13" t="str">
        <f>'ปร.5(ก)'!B5</f>
        <v>สถานที่ก่อสร้าง :  อาคารผู้ป่วยนอกชั้น 1</v>
      </c>
      <c r="B5" s="13"/>
      <c r="C5" s="13"/>
      <c r="D5" s="13"/>
      <c r="E5" s="13"/>
      <c r="F5" s="13"/>
    </row>
    <row r="6" spans="1:6" ht="21.75">
      <c r="A6" s="24" t="str">
        <f>'ปร.5(ก)'!B6</f>
        <v>หน่วยงานเจ้าของโครงการ : คณะกรรมการบริหารโรงพยาบาลสรรพสิทธิประสงค์</v>
      </c>
      <c r="B6" s="13"/>
      <c r="C6" s="13" t="s">
        <v>76</v>
      </c>
      <c r="D6" s="13"/>
      <c r="E6" s="128" t="s">
        <v>91</v>
      </c>
      <c r="F6" s="13" t="s">
        <v>25</v>
      </c>
    </row>
    <row r="7" spans="1:6" ht="21.75">
      <c r="A7" s="24" t="str">
        <f>'ปร.5(ก)'!B7</f>
        <v>หน่วยงานออกแบบแปลนและรายการ   :</v>
      </c>
      <c r="B7" s="13"/>
      <c r="C7" s="17" t="str">
        <f>'ปร.5(ก)'!D7</f>
        <v>กลุ่มงานโครงการสร้างพื้นฐานและวิศวกรรมทางการแพทย์</v>
      </c>
      <c r="D7" s="13"/>
      <c r="E7" s="13"/>
      <c r="F7" s="13"/>
    </row>
    <row r="8" spans="1:6" ht="21.75">
      <c r="A8" s="24" t="str">
        <f>'ปร.5(ก)'!B8</f>
        <v>คำนวณราคากลางโดย : </v>
      </c>
      <c r="B8" s="13"/>
      <c r="C8" s="13" t="str">
        <f>'ปร.5(ก)'!D8</f>
        <v>คำนวณราคากลาง เมื่อวันที่ </v>
      </c>
      <c r="D8" s="13"/>
      <c r="E8" s="13" t="str">
        <f>'ปร.5(ก)'!F8</f>
        <v>21 มิ.ย.256</v>
      </c>
      <c r="F8" s="13"/>
    </row>
    <row r="9" spans="1:6" ht="21" customHeight="1" thickBot="1">
      <c r="A9" s="24" t="str">
        <f>'ปร.5(ก)'!B9</f>
        <v>หลักเกณฑ์การคำนวณค่า FACTOR F  ตามหนังสือกรมบัญชีกลาง ที่ กค 0405.3/ว 364  ลงวันที่ 15 กันยายน 2559 (FACTOR F งานอาคาร)</v>
      </c>
      <c r="B9" s="17"/>
      <c r="C9" s="18"/>
      <c r="D9" s="17"/>
      <c r="E9" s="18"/>
      <c r="F9" s="17"/>
    </row>
    <row r="10" spans="1:6" ht="22.5" thickTop="1">
      <c r="A10" s="286" t="s">
        <v>9</v>
      </c>
      <c r="B10" s="286" t="s">
        <v>10</v>
      </c>
      <c r="C10" s="286" t="s">
        <v>14</v>
      </c>
      <c r="D10" s="286" t="s">
        <v>34</v>
      </c>
      <c r="E10" s="286" t="s">
        <v>2</v>
      </c>
      <c r="F10" s="286" t="s">
        <v>6</v>
      </c>
    </row>
    <row r="11" spans="1:6" ht="22.5" thickBot="1">
      <c r="A11" s="289"/>
      <c r="B11" s="289"/>
      <c r="C11" s="287"/>
      <c r="D11" s="287"/>
      <c r="E11" s="287"/>
      <c r="F11" s="289"/>
    </row>
    <row r="12" spans="1:6" ht="22.5" thickTop="1">
      <c r="A12" s="137"/>
      <c r="B12" s="134"/>
      <c r="C12" s="130"/>
      <c r="D12" s="130"/>
      <c r="E12" s="130"/>
      <c r="F12" s="3"/>
    </row>
    <row r="13" spans="1:6" ht="21.75">
      <c r="A13" s="137"/>
      <c r="B13" s="134"/>
      <c r="C13" s="130"/>
      <c r="D13" s="130"/>
      <c r="E13" s="130"/>
      <c r="F13" s="3"/>
    </row>
    <row r="14" spans="1:6" ht="21.75">
      <c r="A14" s="8"/>
      <c r="B14" s="26"/>
      <c r="C14" s="130"/>
      <c r="D14" s="130"/>
      <c r="E14" s="130"/>
      <c r="F14" s="3"/>
    </row>
    <row r="15" spans="1:6" ht="21.75">
      <c r="A15" s="8"/>
      <c r="B15" s="26"/>
      <c r="C15" s="130"/>
      <c r="D15" s="130"/>
      <c r="E15" s="130"/>
      <c r="F15" s="3"/>
    </row>
    <row r="16" spans="1:6" ht="21.75">
      <c r="A16" s="8"/>
      <c r="B16" s="14"/>
      <c r="C16" s="130"/>
      <c r="D16" s="130"/>
      <c r="E16" s="130"/>
      <c r="F16" s="3"/>
    </row>
    <row r="17" spans="1:6" ht="21.75">
      <c r="A17" s="3"/>
      <c r="B17" s="29"/>
      <c r="C17" s="130"/>
      <c r="D17" s="130"/>
      <c r="E17" s="130"/>
      <c r="F17" s="3"/>
    </row>
    <row r="18" spans="1:6" ht="21.75">
      <c r="A18" s="3"/>
      <c r="B18" s="29"/>
      <c r="C18" s="130"/>
      <c r="D18" s="130"/>
      <c r="E18" s="130"/>
      <c r="F18" s="3"/>
    </row>
    <row r="19" spans="1:6" ht="21.75">
      <c r="A19" s="3"/>
      <c r="B19" s="30"/>
      <c r="C19" s="138"/>
      <c r="D19" s="130"/>
      <c r="E19" s="130"/>
      <c r="F19" s="3"/>
    </row>
    <row r="20" spans="1:6" ht="21.75">
      <c r="A20" s="15"/>
      <c r="B20" s="31"/>
      <c r="C20" s="139"/>
      <c r="D20" s="140"/>
      <c r="E20" s="140"/>
      <c r="F20" s="15"/>
    </row>
    <row r="21" spans="1:6" ht="21.75" customHeight="1" thickBot="1">
      <c r="A21" s="16"/>
      <c r="B21" s="21"/>
      <c r="C21" s="141"/>
      <c r="D21" s="141"/>
      <c r="E21" s="141" t="s">
        <v>11</v>
      </c>
      <c r="F21" s="16"/>
    </row>
    <row r="22" spans="1:6" ht="24.75" customHeight="1" thickBot="1" thickTop="1">
      <c r="A22" s="5"/>
      <c r="B22" s="5"/>
      <c r="C22" s="284" t="s">
        <v>13</v>
      </c>
      <c r="D22" s="285"/>
      <c r="E22" s="142">
        <f>SUM(E12:E21)</f>
        <v>0</v>
      </c>
      <c r="F22" s="5"/>
    </row>
    <row r="23" spans="1:6" ht="18.75" customHeight="1" thickTop="1">
      <c r="A23" s="5"/>
      <c r="B23" s="5"/>
      <c r="C23" s="5"/>
      <c r="D23" s="5"/>
      <c r="E23" s="5"/>
      <c r="F23" s="5"/>
    </row>
    <row r="24" spans="1:6" ht="18.75" customHeight="1">
      <c r="A24" s="5"/>
      <c r="B24" s="5"/>
      <c r="C24" s="5"/>
      <c r="D24" s="5"/>
      <c r="E24" s="5"/>
      <c r="F24" s="5"/>
    </row>
    <row r="25" spans="1:6" ht="18.75" customHeight="1">
      <c r="A25" s="5"/>
      <c r="B25" s="5"/>
      <c r="C25" s="5"/>
      <c r="D25" s="5"/>
      <c r="E25" s="5"/>
      <c r="F25" s="5"/>
    </row>
    <row r="26" spans="1:6" ht="18.75" customHeight="1">
      <c r="A26" s="5"/>
      <c r="B26" s="5"/>
      <c r="C26" s="5"/>
      <c r="D26" s="5"/>
      <c r="E26" s="5"/>
      <c r="F26" s="5"/>
    </row>
    <row r="27" spans="1:6" ht="21.75">
      <c r="A27" s="19"/>
      <c r="B27" s="143" t="s">
        <v>26</v>
      </c>
      <c r="C27" s="283" t="s">
        <v>26</v>
      </c>
      <c r="D27" s="283"/>
      <c r="E27" s="283"/>
      <c r="F27" s="12"/>
    </row>
    <row r="28" spans="1:6" ht="21.75">
      <c r="A28" s="27"/>
      <c r="B28" s="23" t="s">
        <v>225</v>
      </c>
      <c r="C28" s="283" t="s">
        <v>225</v>
      </c>
      <c r="D28" s="283"/>
      <c r="E28" s="283"/>
      <c r="F28" s="27"/>
    </row>
    <row r="29" spans="1:6" ht="21.75">
      <c r="A29" s="27"/>
      <c r="B29" s="23" t="s">
        <v>27</v>
      </c>
      <c r="C29" s="283" t="s">
        <v>226</v>
      </c>
      <c r="D29" s="283"/>
      <c r="E29" s="283"/>
      <c r="F29" s="27"/>
    </row>
    <row r="30" spans="1:6" ht="21.75">
      <c r="A30" s="28"/>
      <c r="B30" s="123"/>
      <c r="C30" s="283"/>
      <c r="D30" s="283"/>
      <c r="E30" s="283"/>
      <c r="F30" s="28"/>
    </row>
    <row r="31" spans="1:6" ht="22.5" customHeight="1">
      <c r="A31" s="11"/>
      <c r="B31" s="23" t="s">
        <v>26</v>
      </c>
      <c r="C31" s="283" t="s">
        <v>26</v>
      </c>
      <c r="D31" s="283"/>
      <c r="E31" s="283"/>
      <c r="F31" s="5"/>
    </row>
    <row r="32" spans="2:6" ht="22.5" customHeight="1">
      <c r="B32" s="23" t="s">
        <v>29</v>
      </c>
      <c r="C32" s="283" t="s">
        <v>30</v>
      </c>
      <c r="D32" s="283"/>
      <c r="E32" s="283"/>
      <c r="F32" s="5"/>
    </row>
    <row r="33" spans="1:5" ht="18" customHeight="1">
      <c r="A33" s="5"/>
      <c r="B33" s="23" t="s">
        <v>28</v>
      </c>
      <c r="C33" s="283" t="s">
        <v>95</v>
      </c>
      <c r="D33" s="283"/>
      <c r="E33" s="283"/>
    </row>
    <row r="34" spans="1:4" ht="18" customHeight="1">
      <c r="A34" s="5"/>
      <c r="B34" s="23"/>
      <c r="D34" s="23" t="s">
        <v>94</v>
      </c>
    </row>
    <row r="35" ht="18" customHeight="1">
      <c r="A35" s="5"/>
    </row>
    <row r="36" spans="1:5" ht="18" customHeight="1">
      <c r="A36" s="5"/>
      <c r="B36" s="23"/>
      <c r="C36" s="17"/>
      <c r="D36" s="17"/>
      <c r="E36" s="17"/>
    </row>
    <row r="37" spans="1:5" ht="18" customHeight="1">
      <c r="A37" s="5"/>
      <c r="B37" s="23"/>
      <c r="C37" s="17"/>
      <c r="D37" s="17"/>
      <c r="E37" s="17"/>
    </row>
    <row r="38" spans="1:5" ht="18" customHeight="1">
      <c r="A38" s="5"/>
      <c r="B38" s="23"/>
      <c r="C38" s="17"/>
      <c r="D38" s="17"/>
      <c r="E38" s="17"/>
    </row>
    <row r="39" ht="19.5" customHeight="1"/>
    <row r="40" ht="15" customHeight="1">
      <c r="A40" s="129" t="s">
        <v>6</v>
      </c>
    </row>
    <row r="41" ht="13.5" customHeight="1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</sheetData>
  <sheetProtection/>
  <mergeCells count="15">
    <mergeCell ref="C22:D22"/>
    <mergeCell ref="C10:C11"/>
    <mergeCell ref="E10:E11"/>
    <mergeCell ref="C27:E27"/>
    <mergeCell ref="A1:F1"/>
    <mergeCell ref="A10:A11"/>
    <mergeCell ref="B10:B11"/>
    <mergeCell ref="F10:F11"/>
    <mergeCell ref="D10:D11"/>
    <mergeCell ref="C33:E33"/>
    <mergeCell ref="C28:E28"/>
    <mergeCell ref="C29:E29"/>
    <mergeCell ref="C30:E30"/>
    <mergeCell ref="C31:E31"/>
    <mergeCell ref="C32:E32"/>
  </mergeCells>
  <printOptions horizontalCentered="1"/>
  <pageMargins left="0.5118110236220472" right="0.4724409448818898" top="0.7874015748031497" bottom="0.7086614173228347" header="0.1968503937007874" footer="0.15748031496062992"/>
  <pageSetup horizontalDpi="600" verticalDpi="600" orientation="portrait" paperSize="9" scale="90" r:id="rId1"/>
  <headerFooter alignWithMargins="0">
    <oddHeader>&amp;Rแบบ ปร.5 (ข)</oddHeader>
    <oddFooter xml:space="preserve">&amp;L&amp;"CordiaUPC,ธรรมดา"&amp;12-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view="pageLayout" zoomScale="120" zoomScalePageLayoutView="120" workbookViewId="0" topLeftCell="A7">
      <selection activeCell="B25" sqref="B25:I25"/>
    </sheetView>
  </sheetViews>
  <sheetFormatPr defaultColWidth="9.33203125" defaultRowHeight="21"/>
  <cols>
    <col min="1" max="1" width="8.16015625" style="57" customWidth="1"/>
    <col min="2" max="2" width="13.66015625" style="57" customWidth="1"/>
    <col min="3" max="3" width="6.83203125" style="57" customWidth="1"/>
    <col min="4" max="4" width="17.83203125" style="57" customWidth="1"/>
    <col min="5" max="5" width="10.83203125" style="57" customWidth="1"/>
    <col min="6" max="6" width="9.33203125" style="57" customWidth="1"/>
    <col min="7" max="7" width="14.83203125" style="57" customWidth="1"/>
    <col min="8" max="8" width="9.33203125" style="57" customWidth="1"/>
    <col min="9" max="9" width="14.16015625" style="57" customWidth="1"/>
    <col min="10" max="16384" width="9.33203125" style="57" customWidth="1"/>
  </cols>
  <sheetData>
    <row r="1" spans="1:9" ht="26.25">
      <c r="A1" s="329" t="s">
        <v>59</v>
      </c>
      <c r="B1" s="329"/>
      <c r="C1" s="329"/>
      <c r="D1" s="329"/>
      <c r="E1" s="329"/>
      <c r="F1" s="329"/>
      <c r="G1" s="329"/>
      <c r="H1" s="329"/>
      <c r="I1" s="329"/>
    </row>
    <row r="2" spans="1:9" s="61" customFormat="1" ht="31.5">
      <c r="A2" s="58" t="s">
        <v>93</v>
      </c>
      <c r="B2" s="59"/>
      <c r="C2" s="59"/>
      <c r="D2" s="59"/>
      <c r="E2" s="60"/>
      <c r="F2" s="60"/>
      <c r="G2" s="60"/>
      <c r="H2" s="60"/>
      <c r="I2" s="60"/>
    </row>
    <row r="3" spans="1:9" ht="21.75">
      <c r="A3" s="62" t="s">
        <v>11</v>
      </c>
      <c r="B3" s="63" t="str">
        <f>'ปร.4'!$A$4</f>
        <v>ชื่อโครงการ/งานก่อสร้าง : แบบก่อสร้างปรับปรุง ศูนย์ตรวจสุขภาพบริเวณอาคารผู้ป่วยนอกชั้น 1</v>
      </c>
      <c r="C3" s="63"/>
      <c r="D3" s="63"/>
      <c r="E3" s="64"/>
      <c r="F3" s="64"/>
      <c r="G3" s="65"/>
      <c r="H3" s="66"/>
      <c r="I3" s="67"/>
    </row>
    <row r="4" spans="1:9" ht="21.75">
      <c r="A4" s="68" t="s">
        <v>11</v>
      </c>
      <c r="B4" s="69" t="str">
        <f>'ปร.4'!$A$5</f>
        <v>สถานที่ก่อสร้าง :  อาคารผู้ป่วยนอกชั้น 1</v>
      </c>
      <c r="C4" s="70"/>
      <c r="D4" s="70"/>
      <c r="E4" s="71"/>
      <c r="F4" s="71"/>
      <c r="G4" s="72"/>
      <c r="H4" s="69"/>
      <c r="I4" s="73"/>
    </row>
    <row r="5" spans="1:9" ht="21.75">
      <c r="A5" s="68"/>
      <c r="B5" s="72" t="s">
        <v>60</v>
      </c>
      <c r="C5" s="74"/>
      <c r="D5" s="74"/>
      <c r="E5" s="71" t="str">
        <f>'ปร.4'!$H$6</f>
        <v>กลุ่มงานโครงการสร้างพื้นฐานและวิศวกรรมทางการแพทย์</v>
      </c>
      <c r="F5" s="75"/>
      <c r="G5" s="71"/>
      <c r="H5" s="76"/>
      <c r="I5" s="77"/>
    </row>
    <row r="6" spans="1:9" ht="21.75">
      <c r="A6" s="68"/>
      <c r="B6" s="69" t="str">
        <f>'ปร.4'!$E$5</f>
        <v>แบบเลขที่ : 38/61</v>
      </c>
      <c r="C6" s="70"/>
      <c r="D6" s="78"/>
      <c r="E6" s="79"/>
      <c r="F6" s="80"/>
      <c r="G6" s="78"/>
      <c r="H6" s="81"/>
      <c r="I6" s="82"/>
    </row>
    <row r="7" spans="1:9" ht="21.75">
      <c r="A7" s="68"/>
      <c r="B7" s="72" t="s">
        <v>61</v>
      </c>
      <c r="C7" s="74"/>
      <c r="D7" s="83"/>
      <c r="E7" s="84">
        <v>21</v>
      </c>
      <c r="F7" s="71" t="s">
        <v>62</v>
      </c>
      <c r="G7" s="78"/>
      <c r="H7" s="85"/>
      <c r="I7" s="82"/>
    </row>
    <row r="8" spans="1:9" ht="21.75">
      <c r="A8" s="68"/>
      <c r="B8" s="78" t="s">
        <v>63</v>
      </c>
      <c r="C8" s="74"/>
      <c r="D8" s="83"/>
      <c r="E8" s="86"/>
      <c r="F8" s="71"/>
      <c r="G8" s="78"/>
      <c r="H8" s="88" t="s">
        <v>65</v>
      </c>
      <c r="I8" s="87">
        <v>2560</v>
      </c>
    </row>
    <row r="9" spans="1:9" ht="21.75">
      <c r="A9" s="68"/>
      <c r="B9" s="78" t="s">
        <v>64</v>
      </c>
      <c r="C9" s="74"/>
      <c r="D9" s="83"/>
      <c r="E9" s="86"/>
      <c r="F9" s="71"/>
      <c r="G9" s="78"/>
      <c r="H9" s="88" t="s">
        <v>65</v>
      </c>
      <c r="I9" s="89">
        <v>2558</v>
      </c>
    </row>
    <row r="10" spans="1:9" ht="21.75">
      <c r="A10" s="90"/>
      <c r="B10" s="91" t="s">
        <v>66</v>
      </c>
      <c r="C10" s="92"/>
      <c r="D10" s="330" t="str">
        <f>'ปร.4'!$G$7</f>
        <v>21 มิ.ย.256</v>
      </c>
      <c r="E10" s="330"/>
      <c r="F10" s="93"/>
      <c r="G10" s="94" t="s">
        <v>67</v>
      </c>
      <c r="H10" s="95" t="str">
        <f>D10</f>
        <v>21 มิ.ย.256</v>
      </c>
      <c r="I10" s="96"/>
    </row>
    <row r="11" spans="1:9" ht="22.5" thickBot="1">
      <c r="A11" s="97" t="s">
        <v>68</v>
      </c>
      <c r="B11" s="98"/>
      <c r="C11" s="99"/>
      <c r="D11" s="100"/>
      <c r="E11" s="101"/>
      <c r="F11" s="101"/>
      <c r="G11" s="102"/>
      <c r="H11" s="103"/>
      <c r="I11" s="104"/>
    </row>
    <row r="12" spans="1:9" s="106" customFormat="1" ht="23.25" thickBot="1" thickTop="1">
      <c r="A12" s="105" t="s">
        <v>9</v>
      </c>
      <c r="B12" s="331" t="s">
        <v>10</v>
      </c>
      <c r="C12" s="332"/>
      <c r="D12" s="332"/>
      <c r="E12" s="332"/>
      <c r="F12" s="333"/>
      <c r="G12" s="331" t="s">
        <v>2</v>
      </c>
      <c r="H12" s="333"/>
      <c r="I12" s="105" t="s">
        <v>6</v>
      </c>
    </row>
    <row r="13" spans="1:9" s="106" customFormat="1" ht="20.25" customHeight="1" thickTop="1">
      <c r="A13" s="107">
        <v>1</v>
      </c>
      <c r="B13" s="334" t="s">
        <v>31</v>
      </c>
      <c r="C13" s="327"/>
      <c r="D13" s="335"/>
      <c r="E13" s="335"/>
      <c r="F13" s="336"/>
      <c r="G13" s="337">
        <f>'ปร.5(ก)'!$F$23</f>
        <v>0</v>
      </c>
      <c r="H13" s="338"/>
      <c r="I13" s="107"/>
    </row>
    <row r="14" spans="1:9" s="106" customFormat="1" ht="20.25" customHeight="1">
      <c r="A14" s="107"/>
      <c r="B14" s="108" t="s">
        <v>58</v>
      </c>
      <c r="C14" s="109"/>
      <c r="D14" s="324">
        <f>'FACTOR F'!$B$28</f>
        <v>0.3064999999999998</v>
      </c>
      <c r="E14" s="324"/>
      <c r="F14" s="110"/>
      <c r="G14" s="312">
        <f>G13*D14</f>
        <v>0</v>
      </c>
      <c r="H14" s="313"/>
      <c r="I14" s="107"/>
    </row>
    <row r="15" spans="1:9" s="106" customFormat="1" ht="20.25" customHeight="1">
      <c r="A15" s="107">
        <v>2</v>
      </c>
      <c r="B15" s="325" t="s">
        <v>32</v>
      </c>
      <c r="C15" s="326"/>
      <c r="D15" s="327"/>
      <c r="E15" s="327"/>
      <c r="F15" s="328"/>
      <c r="G15" s="312">
        <f>'ปร.5(ข)'!$E$22</f>
        <v>0</v>
      </c>
      <c r="H15" s="313"/>
      <c r="I15" s="107"/>
    </row>
    <row r="16" spans="1:9" s="106" customFormat="1" ht="20.25" customHeight="1">
      <c r="A16" s="107"/>
      <c r="B16" s="325" t="s">
        <v>33</v>
      </c>
      <c r="C16" s="326"/>
      <c r="D16" s="326"/>
      <c r="E16" s="326"/>
      <c r="F16" s="328"/>
      <c r="G16" s="312">
        <f>(G15*7)/100</f>
        <v>0</v>
      </c>
      <c r="H16" s="313"/>
      <c r="I16" s="107"/>
    </row>
    <row r="17" spans="1:9" s="106" customFormat="1" ht="20.25" customHeight="1">
      <c r="A17" s="107"/>
      <c r="B17" s="318"/>
      <c r="C17" s="319"/>
      <c r="D17" s="319"/>
      <c r="E17" s="319"/>
      <c r="F17" s="320"/>
      <c r="G17" s="312"/>
      <c r="H17" s="313"/>
      <c r="I17" s="107"/>
    </row>
    <row r="18" spans="1:9" s="106" customFormat="1" ht="20.25" customHeight="1">
      <c r="A18" s="107" t="s">
        <v>11</v>
      </c>
      <c r="B18" s="321" t="s">
        <v>19</v>
      </c>
      <c r="C18" s="322"/>
      <c r="D18" s="322"/>
      <c r="E18" s="322"/>
      <c r="F18" s="323"/>
      <c r="G18" s="312"/>
      <c r="H18" s="313"/>
      <c r="I18" s="107"/>
    </row>
    <row r="19" spans="1:9" s="106" customFormat="1" ht="20.25" customHeight="1">
      <c r="A19" s="107" t="s">
        <v>11</v>
      </c>
      <c r="B19" s="310" t="s">
        <v>40</v>
      </c>
      <c r="C19" s="311"/>
      <c r="D19" s="111">
        <v>0</v>
      </c>
      <c r="E19" s="112" t="s">
        <v>69</v>
      </c>
      <c r="F19" s="113"/>
      <c r="G19" s="312"/>
      <c r="H19" s="313"/>
      <c r="I19" s="107"/>
    </row>
    <row r="20" spans="1:9" s="106" customFormat="1" ht="20.25" customHeight="1">
      <c r="A20" s="107"/>
      <c r="B20" s="310" t="s">
        <v>70</v>
      </c>
      <c r="C20" s="311"/>
      <c r="D20" s="111">
        <v>0</v>
      </c>
      <c r="E20" s="112" t="s">
        <v>69</v>
      </c>
      <c r="F20" s="113"/>
      <c r="G20" s="312"/>
      <c r="H20" s="313"/>
      <c r="I20" s="107"/>
    </row>
    <row r="21" spans="1:9" s="114" customFormat="1" ht="20.25" customHeight="1">
      <c r="A21" s="107"/>
      <c r="B21" s="310" t="s">
        <v>42</v>
      </c>
      <c r="C21" s="311"/>
      <c r="D21" s="111">
        <v>6</v>
      </c>
      <c r="E21" s="112" t="s">
        <v>69</v>
      </c>
      <c r="F21" s="113"/>
      <c r="G21" s="312"/>
      <c r="H21" s="313"/>
      <c r="I21" s="107"/>
    </row>
    <row r="22" spans="1:9" s="114" customFormat="1" ht="20.25" customHeight="1" thickBot="1">
      <c r="A22" s="115"/>
      <c r="B22" s="314" t="s">
        <v>71</v>
      </c>
      <c r="C22" s="315"/>
      <c r="D22" s="116">
        <v>7</v>
      </c>
      <c r="E22" s="112" t="s">
        <v>69</v>
      </c>
      <c r="F22" s="117"/>
      <c r="G22" s="316"/>
      <c r="H22" s="317"/>
      <c r="I22" s="115"/>
    </row>
    <row r="23" spans="1:9" s="114" customFormat="1" ht="21.75" customHeight="1" thickTop="1">
      <c r="A23" s="293" t="s">
        <v>0</v>
      </c>
      <c r="B23" s="296" t="s">
        <v>23</v>
      </c>
      <c r="C23" s="297"/>
      <c r="D23" s="297"/>
      <c r="E23" s="297"/>
      <c r="F23" s="298"/>
      <c r="G23" s="299">
        <f>SUM(G13:G22)</f>
        <v>0</v>
      </c>
      <c r="H23" s="300"/>
      <c r="I23" s="118"/>
    </row>
    <row r="24" spans="1:9" s="114" customFormat="1" ht="21.75" customHeight="1" thickBot="1">
      <c r="A24" s="294"/>
      <c r="B24" s="301" t="s">
        <v>22</v>
      </c>
      <c r="C24" s="302"/>
      <c r="D24" s="302"/>
      <c r="E24" s="302"/>
      <c r="F24" s="303"/>
      <c r="G24" s="304">
        <v>1641000</v>
      </c>
      <c r="H24" s="305"/>
      <c r="I24" s="119"/>
    </row>
    <row r="25" spans="1:9" s="114" customFormat="1" ht="28.5" customHeight="1" thickBot="1" thickTop="1">
      <c r="A25" s="295"/>
      <c r="B25" s="306" t="str">
        <f>CONCATENATE("ราคากลาง                (",_xlfn.BAHTTEXT(G24),")")</f>
        <v>ราคากลาง                (หนึ่งล้านหกแสนสี่หมื่นหนึ่งพันบาทถ้วน)</v>
      </c>
      <c r="C25" s="307"/>
      <c r="D25" s="307"/>
      <c r="E25" s="307"/>
      <c r="F25" s="307"/>
      <c r="G25" s="307"/>
      <c r="H25" s="307"/>
      <c r="I25" s="308"/>
    </row>
    <row r="26" spans="1:9" ht="21.75" thickTop="1">
      <c r="A26" s="120"/>
      <c r="B26" s="120"/>
      <c r="C26" s="120"/>
      <c r="D26" s="121"/>
      <c r="E26" s="121"/>
      <c r="F26" s="121"/>
      <c r="G26" s="122"/>
      <c r="H26" s="122"/>
      <c r="I26" s="120"/>
    </row>
    <row r="27" spans="1:9" ht="21.75">
      <c r="A27" s="283" t="s">
        <v>26</v>
      </c>
      <c r="B27" s="283"/>
      <c r="C27" s="283"/>
      <c r="D27" s="283"/>
      <c r="E27" s="283"/>
      <c r="F27" s="309" t="s">
        <v>26</v>
      </c>
      <c r="G27" s="309"/>
      <c r="H27" s="309"/>
      <c r="I27" s="309"/>
    </row>
    <row r="28" spans="1:9" ht="21.75">
      <c r="A28" s="291" t="s">
        <v>225</v>
      </c>
      <c r="B28" s="291"/>
      <c r="C28" s="291"/>
      <c r="D28" s="291"/>
      <c r="E28" s="291"/>
      <c r="F28" s="292" t="s">
        <v>225</v>
      </c>
      <c r="G28" s="292"/>
      <c r="H28" s="292"/>
      <c r="I28" s="292"/>
    </row>
    <row r="29" spans="1:9" ht="21.75">
      <c r="A29" s="291" t="s">
        <v>27</v>
      </c>
      <c r="B29" s="291"/>
      <c r="C29" s="291"/>
      <c r="D29" s="291"/>
      <c r="E29" s="291"/>
      <c r="F29" s="290" t="s">
        <v>226</v>
      </c>
      <c r="G29" s="290"/>
      <c r="H29" s="290"/>
      <c r="I29" s="290"/>
    </row>
    <row r="30" spans="1:9" ht="21.75">
      <c r="A30" s="123"/>
      <c r="B30" s="124"/>
      <c r="C30" s="124"/>
      <c r="D30" s="124"/>
      <c r="E30" s="125"/>
      <c r="F30" s="290"/>
      <c r="G30" s="290"/>
      <c r="H30" s="290"/>
      <c r="I30" s="290"/>
    </row>
    <row r="31" spans="1:9" ht="21.75">
      <c r="A31" s="291" t="s">
        <v>26</v>
      </c>
      <c r="B31" s="291"/>
      <c r="C31" s="291"/>
      <c r="D31" s="291"/>
      <c r="E31" s="291"/>
      <c r="F31" s="290" t="s">
        <v>26</v>
      </c>
      <c r="G31" s="290"/>
      <c r="H31" s="290"/>
      <c r="I31" s="290"/>
    </row>
    <row r="32" spans="1:9" ht="21.75">
      <c r="A32" s="291" t="s">
        <v>29</v>
      </c>
      <c r="B32" s="291"/>
      <c r="C32" s="291"/>
      <c r="D32" s="291"/>
      <c r="E32" s="291"/>
      <c r="F32" s="290" t="s">
        <v>30</v>
      </c>
      <c r="G32" s="290"/>
      <c r="H32" s="290"/>
      <c r="I32" s="290"/>
    </row>
    <row r="33" spans="1:9" ht="21.75">
      <c r="A33" s="291" t="s">
        <v>28</v>
      </c>
      <c r="B33" s="291"/>
      <c r="C33" s="291"/>
      <c r="D33" s="291"/>
      <c r="E33" s="291"/>
      <c r="F33" s="290" t="s">
        <v>227</v>
      </c>
      <c r="G33" s="290"/>
      <c r="H33" s="290"/>
      <c r="I33" s="290"/>
    </row>
    <row r="34" spans="6:9" ht="17.25" customHeight="1">
      <c r="F34" s="290" t="s">
        <v>228</v>
      </c>
      <c r="G34" s="290"/>
      <c r="H34" s="290"/>
      <c r="I34" s="290"/>
    </row>
  </sheetData>
  <sheetProtection/>
  <mergeCells count="44">
    <mergeCell ref="A1:I1"/>
    <mergeCell ref="D10:E10"/>
    <mergeCell ref="B12:F12"/>
    <mergeCell ref="G12:H12"/>
    <mergeCell ref="B13:F13"/>
    <mergeCell ref="G13:H13"/>
    <mergeCell ref="D14:E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F30:I30"/>
    <mergeCell ref="A31:E31"/>
    <mergeCell ref="A23:A25"/>
    <mergeCell ref="B23:F23"/>
    <mergeCell ref="G23:H23"/>
    <mergeCell ref="B24:F24"/>
    <mergeCell ref="G24:H24"/>
    <mergeCell ref="B25:I25"/>
    <mergeCell ref="A27:E27"/>
    <mergeCell ref="F27:I27"/>
    <mergeCell ref="F34:I34"/>
    <mergeCell ref="A33:E33"/>
    <mergeCell ref="F33:I33"/>
    <mergeCell ref="A28:E28"/>
    <mergeCell ref="F28:I28"/>
    <mergeCell ref="A29:E29"/>
    <mergeCell ref="F29:I29"/>
    <mergeCell ref="F31:I31"/>
    <mergeCell ref="A32:E32"/>
    <mergeCell ref="F32:I32"/>
  </mergeCells>
  <printOptions/>
  <pageMargins left="0.7086614173228347" right="0.7086614173228347" top="0.7480314960629921" bottom="0.7480314960629921" header="0.31496062992125984" footer="0.15748031496062992"/>
  <pageSetup horizontalDpi="1200" verticalDpi="1200" orientation="portrait" paperSize="9" r:id="rId2"/>
  <headerFooter>
    <oddHeader>&amp;R&amp;"CordiaUPC,ธรรมดา"&amp;12แบบ ปร.6</oddHeader>
    <oddFooter xml:space="preserve">&amp;L&amp;"CordiaUPC,ธรรมดา"&amp;11หมายเหตุ
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สุชาติ ภูรีสารศัพท์</dc:creator>
  <cp:keywords/>
  <dc:description/>
  <cp:lastModifiedBy>ADMIN</cp:lastModifiedBy>
  <cp:lastPrinted>2018-06-22T03:09:16Z</cp:lastPrinted>
  <dcterms:created xsi:type="dcterms:W3CDTF">1999-12-06T05:31:38Z</dcterms:created>
  <dcterms:modified xsi:type="dcterms:W3CDTF">2019-03-07T07:20:19Z</dcterms:modified>
  <cp:category/>
  <cp:version/>
  <cp:contentType/>
  <cp:contentStatus/>
</cp:coreProperties>
</file>