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D:\New W\งานโรงพยาบาล\แบบปี 2560\แบบเลขที่ 02-60 โครงการต่อเติมแทนพระบรมฉายาลักษณ์\"/>
    </mc:Choice>
  </mc:AlternateContent>
  <bookViews>
    <workbookView xWindow="0" yWindow="0" windowWidth="24000" windowHeight="9540" activeTab="1"/>
  </bookViews>
  <sheets>
    <sheet name="ปร.4 (ก)" sheetId="4" r:id="rId1"/>
    <sheet name="ปร. 5 (ก)" sheetId="12" r:id="rId2"/>
    <sheet name="ปร.6" sheetId="8" r:id="rId3"/>
    <sheet name="Sheet1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2" l="1"/>
  <c r="A8" i="12"/>
  <c r="A7" i="12"/>
  <c r="A6" i="12"/>
  <c r="A4" i="12"/>
  <c r="D13" i="12"/>
  <c r="C13" i="12"/>
  <c r="D12" i="12"/>
  <c r="E12" i="12" s="1"/>
  <c r="C12" i="12"/>
  <c r="E13" i="12"/>
  <c r="E21" i="12" l="1"/>
  <c r="E13" i="8" s="1"/>
  <c r="E14" i="8"/>
  <c r="I24" i="4"/>
  <c r="H24" i="4"/>
  <c r="H22" i="4"/>
  <c r="F24" i="4"/>
  <c r="A8" i="8"/>
  <c r="H19" i="4" l="1"/>
  <c r="F19" i="4"/>
  <c r="H12" i="4"/>
  <c r="H13" i="4"/>
  <c r="H14" i="4"/>
  <c r="H11" i="4"/>
  <c r="F12" i="4"/>
  <c r="F13" i="4"/>
  <c r="F14" i="4"/>
  <c r="F11" i="4"/>
  <c r="I19" i="4" l="1"/>
  <c r="I22" i="4" s="1"/>
  <c r="F22" i="4"/>
  <c r="I12" i="4"/>
  <c r="F16" i="4"/>
  <c r="H16" i="4"/>
  <c r="I13" i="4"/>
  <c r="I14" i="4"/>
  <c r="I11" i="4"/>
  <c r="C11" i="11"/>
  <c r="C2" i="11"/>
  <c r="C3" i="11"/>
  <c r="C4" i="11"/>
  <c r="C5" i="11"/>
  <c r="C6" i="11"/>
  <c r="C7" i="11"/>
  <c r="C8" i="11"/>
  <c r="C1" i="11"/>
  <c r="I16" i="4" l="1"/>
  <c r="A6" i="8"/>
  <c r="A5" i="8"/>
  <c r="A4" i="8"/>
  <c r="A3" i="8"/>
  <c r="B25" i="8" l="1"/>
  <c r="E23" i="8" l="1"/>
</calcChain>
</file>

<file path=xl/sharedStrings.xml><?xml version="1.0" encoding="utf-8"?>
<sst xmlns="http://schemas.openxmlformats.org/spreadsheetml/2006/main" count="117" uniqueCount="71">
  <si>
    <t>ลำดับที่</t>
  </si>
  <si>
    <t>รายการ</t>
  </si>
  <si>
    <t>จำนวน</t>
  </si>
  <si>
    <t>หน่วย</t>
  </si>
  <si>
    <t>จำนวนเงิน</t>
  </si>
  <si>
    <t>หมายเหตุ</t>
  </si>
  <si>
    <t>แบบแสดงรายการ ปริมาณงาน และราคา</t>
  </si>
  <si>
    <t>หน่วย : บาท</t>
  </si>
  <si>
    <t>ค่าวัสดุ</t>
  </si>
  <si>
    <t>ค่าแรงงาน</t>
  </si>
  <si>
    <t>รวม</t>
  </si>
  <si>
    <t>ราคาต่อหน่วย</t>
  </si>
  <si>
    <t>ค่าวัสดุและแรงงาน</t>
  </si>
  <si>
    <t xml:space="preserve"> </t>
  </si>
  <si>
    <t>ค่าก่อสร้าง</t>
  </si>
  <si>
    <t>ลงชื่อ.........................................................</t>
  </si>
  <si>
    <t>( นายชุติพนธ์ ขันตีสาย )</t>
  </si>
  <si>
    <t>( นายกฤษณะ  สิงห์เรือง )</t>
  </si>
  <si>
    <t>ผู้ประมาณราคา</t>
  </si>
  <si>
    <t>ผู้ตรวจสอบ</t>
  </si>
  <si>
    <t>( นายฉลาด  แสวงดี )</t>
  </si>
  <si>
    <t>(นางสาวพัทธนันท์ ศุภลักษณ์)</t>
  </si>
  <si>
    <t>หัวหน้าหน่วยซ่อมบำรุงและวิศวกรรม</t>
  </si>
  <si>
    <t>หัวหน้าฝ่ายพัสดุและบำรุงรักษา</t>
  </si>
  <si>
    <t xml:space="preserve">                                                                                                                                  </t>
  </si>
  <si>
    <t xml:space="preserve">               </t>
  </si>
  <si>
    <t>แบบ ปร.6</t>
  </si>
  <si>
    <t>แบบสรุปราคากลางงานก่อสร้างอาคาร</t>
  </si>
  <si>
    <t>แบบ ปร. 4 และ ปร. 5  ที่แนบ</t>
  </si>
  <si>
    <t>จำนวน          1</t>
  </si>
  <si>
    <t xml:space="preserve"> ชุด</t>
  </si>
  <si>
    <t>ค่างานส่วนที่ 1 ค่างานต้นทุน (คำนวณในราคาทุน)</t>
  </si>
  <si>
    <t>ค่างานส่วนที่ 2 หมวดงานครุภัณฑ์จัดซื้อ หรือสั่งซื้อ</t>
  </si>
  <si>
    <t>ราคารวมค่าภาษีมูลค่าเพิ่ม (VAT)   7 %</t>
  </si>
  <si>
    <t>สรุป</t>
  </si>
  <si>
    <t>รวมค่าก่อสร้างทั้งโครงการ/งานก่อสร้าง</t>
  </si>
  <si>
    <t>ราคากลาง</t>
  </si>
  <si>
    <t>เงื่อนไขการใช้ตาราง Factor F</t>
  </si>
  <si>
    <t>เงินล่วงหน้าจ่าย</t>
  </si>
  <si>
    <t>เงินประกันผลงานหัก</t>
  </si>
  <si>
    <t>ดอกเบี้ยเงินกู้</t>
  </si>
  <si>
    <t>ภาษีมูลค่าเพิ่ม</t>
  </si>
  <si>
    <t>%</t>
  </si>
  <si>
    <t xml:space="preserve"> - เหล็กกลวงสี่เหลี่ยมผืนผ้า  2''x4''x2.3 mm.</t>
  </si>
  <si>
    <t>ท่อน</t>
  </si>
  <si>
    <t xml:space="preserve"> - ตะแกรงเหล็กฉีก 2.3 mm. ( 1.20 x 2.40 m.)</t>
  </si>
  <si>
    <t xml:space="preserve"> - PLATE 0.20 x0.20 m. หนา 9 mm. </t>
  </si>
  <si>
    <t xml:space="preserve"> - ภาพพระบรมฉายาลักษณ์พระบาทสมเด็จพระเจ้าอยู่หัว</t>
  </si>
  <si>
    <t xml:space="preserve">   พร้อมกรอบรูปไฟเบอร์กลาส ขนาด กว้าง 2.00 x 3.00 m.</t>
  </si>
  <si>
    <t>แผ่น</t>
  </si>
  <si>
    <t>ตัว</t>
  </si>
  <si>
    <t xml:space="preserve"> - พุกเหล็ก 3/4''</t>
  </si>
  <si>
    <t>ชุด</t>
  </si>
  <si>
    <t>งานเหล็กรูปพรรณ</t>
  </si>
  <si>
    <t>รวมงานเหล็กรูปพรรณ</t>
  </si>
  <si>
    <t>งานสถาปัยกรรม</t>
  </si>
  <si>
    <t>รวมงานสถาปัยกรรม</t>
  </si>
  <si>
    <t>ชื่อโครงการก่อสร้าง : โครงการต่อเติมแทนพระบรมฉายาลักษณ์</t>
  </si>
  <si>
    <t>สถานที่ก่อสร้าง : โรงพยาบาลสรรพสิทธิประสงค์ จังหวัดอุบลราชธานี</t>
  </si>
  <si>
    <t>แบบเลขที่ : 02/60</t>
  </si>
  <si>
    <t>หน่วยงานเจ้าของโครงการ/งานก่อสร้าง : โรงพยาบาลสรรพสิทธิประสงค์ จังหวัดอุบลราชธานี</t>
  </si>
  <si>
    <t>คำนวณราคากลางโดย :  นายชุติพนธ์  ขันตีสาย</t>
  </si>
  <si>
    <t>คำนวณราคากลางเมื่อวันที่  25 มกราคม 2560</t>
  </si>
  <si>
    <t>รวมค่างานส่วนที่ 1 ค่างานต้นทุน (คำนวณในราคาทุน)</t>
  </si>
  <si>
    <t>ราคาค่า Factor F. 0.3074</t>
  </si>
  <si>
    <t xml:space="preserve">หลักเกณฑ์คำนวณราคากลาง ตามหนังสือกระทรวงการคลัง ด่วนที่สุด ที่ กค 0405.3/ว 364 ลงวันที่ 15 กันยายน 2559 </t>
  </si>
  <si>
    <t>Factot  F. งานก่อสร้างอาคาร</t>
  </si>
  <si>
    <t xml:space="preserve"> แบบ ปร. 5 (ก)</t>
  </si>
  <si>
    <t>แบบสรุปค่าก่อสร้าง</t>
  </si>
  <si>
    <t>ค่างานต้นทุน</t>
  </si>
  <si>
    <t>รวมค่าก่อสร้าง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</si>
</sst>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฿&quot;* #,##0_-;\-&quot;฿&quot;* #,##0_-;_-&quot;฿&quot;* &quot;-&quot;_-;_-@_-"/>
    <numFmt numFmtId="41" formatCode="_-* #,##0_-;\-* #,##0_-;_-* &quot;-&quot;_-;_-@_-"/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(* #,##0.00_);_(* \(#,##0.00\);_(* &quot;-&quot;??_);_(@_)"/>
  </numFmts>
  <fonts count="19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b/>
      <sz val="16"/>
      <name val="IrisUPC"/>
      <family val="2"/>
    </font>
    <font>
      <sz val="14"/>
      <name val="Cordia New"/>
      <family val="2"/>
    </font>
    <font>
      <b/>
      <sz val="16"/>
      <color rgb="FF0000CC"/>
      <name val="IrisUPC"/>
      <family val="2"/>
    </font>
    <font>
      <b/>
      <sz val="12"/>
      <name val="Cordia New"/>
      <family val="2"/>
    </font>
    <font>
      <sz val="14"/>
      <name val="AngsanaUPC"/>
      <family val="1"/>
    </font>
    <font>
      <sz val="13"/>
      <name val="Cordia New"/>
      <family val="2"/>
    </font>
    <font>
      <b/>
      <sz val="15"/>
      <color rgb="FFC00000"/>
      <name val="EucrosiaUPC"/>
      <family val="1"/>
      <charset val="222"/>
    </font>
    <font>
      <b/>
      <sz val="17"/>
      <name val="IrisUPC"/>
      <family val="2"/>
    </font>
    <font>
      <sz val="14"/>
      <color theme="1"/>
      <name val="CordiaUPC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5"/>
      <name val="Cordia New"/>
      <family val="2"/>
    </font>
    <font>
      <b/>
      <sz val="16"/>
      <name val="EucrosiaUPC"/>
      <family val="1"/>
    </font>
    <font>
      <b/>
      <sz val="16"/>
      <name val="IrisUPC"/>
      <family val="2"/>
      <charset val="222"/>
    </font>
    <font>
      <b/>
      <sz val="14"/>
      <color rgb="FF333399"/>
      <name val="Cordia New"/>
      <family val="2"/>
    </font>
    <font>
      <b/>
      <sz val="13"/>
      <name val="Cordia New"/>
      <family val="2"/>
    </font>
    <font>
      <sz val="12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B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42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</cellStyleXfs>
  <cellXfs count="143">
    <xf numFmtId="0" fontId="0" fillId="0" borderId="0" xfId="0"/>
    <xf numFmtId="0" fontId="3" fillId="0" borderId="0" xfId="0" applyFont="1" applyFill="1" applyBorder="1"/>
    <xf numFmtId="0" fontId="3" fillId="0" borderId="5" xfId="0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6" xfId="0" applyFont="1" applyFill="1" applyBorder="1"/>
    <xf numFmtId="0" fontId="3" fillId="0" borderId="0" xfId="0" applyFont="1" applyFill="1"/>
    <xf numFmtId="0" fontId="3" fillId="0" borderId="7" xfId="0" applyFont="1" applyFill="1" applyBorder="1"/>
    <xf numFmtId="0" fontId="3" fillId="0" borderId="0" xfId="0" applyFont="1" applyFill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87" fontId="3" fillId="0" borderId="0" xfId="1" applyNumberFormat="1" applyFont="1"/>
    <xf numFmtId="187" fontId="3" fillId="0" borderId="0" xfId="1" quotePrefix="1" applyNumberFormat="1" applyFont="1" applyAlignment="1">
      <alignment horizontal="left"/>
    </xf>
    <xf numFmtId="187" fontId="8" fillId="0" borderId="0" xfId="1" applyNumberFormat="1" applyFont="1" applyAlignment="1"/>
    <xf numFmtId="187" fontId="1" fillId="0" borderId="0" xfId="1" applyNumberFormat="1" applyFont="1"/>
    <xf numFmtId="187" fontId="3" fillId="5" borderId="0" xfId="1" applyNumberFormat="1" applyFont="1" applyFill="1" applyBorder="1"/>
    <xf numFmtId="187" fontId="3" fillId="5" borderId="0" xfId="1" applyNumberFormat="1" applyFont="1" applyFill="1" applyBorder="1" applyAlignment="1">
      <alignment horizontal="right"/>
    </xf>
    <xf numFmtId="187" fontId="3" fillId="5" borderId="0" xfId="1" applyNumberFormat="1" applyFont="1" applyFill="1"/>
    <xf numFmtId="187" fontId="1" fillId="5" borderId="0" xfId="1" applyNumberFormat="1" applyFont="1" applyFill="1" applyAlignment="1">
      <alignment horizontal="right"/>
    </xf>
    <xf numFmtId="187" fontId="3" fillId="0" borderId="5" xfId="1" applyNumberFormat="1" applyFont="1" applyBorder="1"/>
    <xf numFmtId="187" fontId="3" fillId="0" borderId="20" xfId="1" applyNumberFormat="1" applyFont="1" applyBorder="1"/>
    <xf numFmtId="187" fontId="1" fillId="2" borderId="26" xfId="1" applyNumberFormat="1" applyFont="1" applyFill="1" applyBorder="1"/>
    <xf numFmtId="187" fontId="1" fillId="4" borderId="26" xfId="1" applyNumberFormat="1" applyFont="1" applyFill="1" applyBorder="1"/>
    <xf numFmtId="187" fontId="1" fillId="7" borderId="27" xfId="1" applyNumberFormat="1" applyFont="1" applyFill="1" applyBorder="1"/>
    <xf numFmtId="187" fontId="1" fillId="4" borderId="4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87" fontId="7" fillId="8" borderId="16" xfId="1" applyNumberFormat="1" applyFont="1" applyFill="1" applyBorder="1"/>
    <xf numFmtId="187" fontId="3" fillId="8" borderId="2" xfId="1" applyNumberFormat="1" applyFont="1" applyFill="1" applyBorder="1"/>
    <xf numFmtId="187" fontId="7" fillId="8" borderId="15" xfId="1" applyNumberFormat="1" applyFont="1" applyFill="1" applyBorder="1"/>
    <xf numFmtId="187" fontId="7" fillId="8" borderId="14" xfId="1" applyNumberFormat="1" applyFont="1" applyFill="1" applyBorder="1"/>
    <xf numFmtId="187" fontId="3" fillId="8" borderId="1" xfId="1" applyNumberFormat="1" applyFont="1" applyFill="1" applyBorder="1"/>
    <xf numFmtId="187" fontId="7" fillId="8" borderId="14" xfId="1" applyNumberFormat="1" applyFont="1" applyFill="1" applyBorder="1" applyAlignment="1">
      <alignment horizontal="left"/>
    </xf>
    <xf numFmtId="187" fontId="7" fillId="8" borderId="32" xfId="1" applyNumberFormat="1" applyFont="1" applyFill="1" applyBorder="1" applyAlignment="1">
      <alignment horizontal="left"/>
    </xf>
    <xf numFmtId="187" fontId="3" fillId="8" borderId="21" xfId="1" applyNumberFormat="1" applyFont="1" applyFill="1" applyBorder="1"/>
    <xf numFmtId="0" fontId="3" fillId="0" borderId="0" xfId="0" applyFont="1" applyFill="1" applyBorder="1" applyAlignment="1">
      <alignment horizontal="right"/>
    </xf>
    <xf numFmtId="188" fontId="3" fillId="0" borderId="5" xfId="2" applyNumberFormat="1" applyFont="1" applyFill="1" applyBorder="1" applyAlignment="1">
      <alignment horizontal="center"/>
    </xf>
    <xf numFmtId="188" fontId="3" fillId="0" borderId="5" xfId="2" applyNumberFormat="1" applyFont="1" applyFill="1" applyBorder="1"/>
    <xf numFmtId="0" fontId="1" fillId="0" borderId="6" xfId="0" applyFont="1" applyFill="1" applyBorder="1"/>
    <xf numFmtId="188" fontId="1" fillId="0" borderId="6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5" xfId="0" applyNumberFormat="1" applyFont="1" applyBorder="1" applyAlignment="1">
      <alignment vertical="center"/>
    </xf>
    <xf numFmtId="41" fontId="3" fillId="0" borderId="6" xfId="3" applyNumberFormat="1" applyFont="1" applyBorder="1" applyAlignment="1">
      <alignment horizontal="right"/>
    </xf>
    <xf numFmtId="49" fontId="3" fillId="0" borderId="34" xfId="0" applyNumberFormat="1" applyFont="1" applyBorder="1" applyAlignment="1">
      <alignment vertical="center"/>
    </xf>
    <xf numFmtId="41" fontId="3" fillId="0" borderId="6" xfId="0" applyNumberFormat="1" applyFont="1" applyFill="1" applyBorder="1"/>
    <xf numFmtId="41" fontId="1" fillId="0" borderId="6" xfId="0" applyNumberFormat="1" applyFont="1" applyFill="1" applyBorder="1"/>
    <xf numFmtId="0" fontId="1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1" fillId="0" borderId="7" xfId="0" applyFont="1" applyFill="1" applyBorder="1"/>
    <xf numFmtId="41" fontId="1" fillId="0" borderId="7" xfId="0" applyNumberFormat="1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188" fontId="3" fillId="0" borderId="34" xfId="2" applyNumberFormat="1" applyFont="1" applyFill="1" applyBorder="1" applyAlignment="1">
      <alignment horizontal="right" vertical="center"/>
    </xf>
    <xf numFmtId="188" fontId="3" fillId="0" borderId="5" xfId="2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7" fontId="3" fillId="5" borderId="0" xfId="1" applyNumberFormat="1" applyFont="1" applyFill="1" applyBorder="1" applyAlignment="1">
      <alignment horizontal="left"/>
    </xf>
    <xf numFmtId="187" fontId="9" fillId="0" borderId="0" xfId="1" applyNumberFormat="1" applyFont="1" applyAlignment="1">
      <alignment horizontal="center"/>
    </xf>
    <xf numFmtId="187" fontId="3" fillId="5" borderId="0" xfId="1" quotePrefix="1" applyNumberFormat="1" applyFont="1" applyFill="1" applyBorder="1" applyAlignment="1">
      <alignment horizontal="left"/>
    </xf>
    <xf numFmtId="187" fontId="1" fillId="6" borderId="3" xfId="1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87" fontId="1" fillId="6" borderId="4" xfId="1" applyNumberFormat="1" applyFont="1" applyFill="1" applyBorder="1" applyAlignment="1">
      <alignment horizontal="center" vertical="center"/>
    </xf>
    <xf numFmtId="187" fontId="1" fillId="4" borderId="3" xfId="1" applyNumberFormat="1" applyFont="1" applyFill="1" applyBorder="1" applyAlignment="1">
      <alignment horizontal="center" vertical="center"/>
    </xf>
    <xf numFmtId="187" fontId="1" fillId="4" borderId="23" xfId="1" applyNumberFormat="1" applyFont="1" applyFill="1" applyBorder="1" applyAlignment="1">
      <alignment horizontal="center" vertical="center"/>
    </xf>
    <xf numFmtId="187" fontId="1" fillId="4" borderId="4" xfId="1" applyNumberFormat="1" applyFont="1" applyFill="1" applyBorder="1" applyAlignment="1">
      <alignment horizontal="center" vertical="center"/>
    </xf>
    <xf numFmtId="187" fontId="1" fillId="4" borderId="8" xfId="1" applyNumberFormat="1" applyFont="1" applyFill="1" applyBorder="1" applyAlignment="1">
      <alignment horizontal="center"/>
    </xf>
    <xf numFmtId="187" fontId="1" fillId="4" borderId="22" xfId="1" applyNumberFormat="1" applyFont="1" applyFill="1" applyBorder="1" applyAlignment="1">
      <alignment horizontal="center"/>
    </xf>
    <xf numFmtId="187" fontId="1" fillId="4" borderId="9" xfId="1" applyNumberFormat="1" applyFont="1" applyFill="1" applyBorder="1" applyAlignment="1">
      <alignment horizontal="center"/>
    </xf>
    <xf numFmtId="187" fontId="1" fillId="4" borderId="25" xfId="1" applyNumberFormat="1" applyFont="1" applyFill="1" applyBorder="1" applyAlignment="1">
      <alignment horizontal="center"/>
    </xf>
    <xf numFmtId="187" fontId="1" fillId="4" borderId="0" xfId="1" applyNumberFormat="1" applyFont="1" applyFill="1" applyBorder="1" applyAlignment="1">
      <alignment horizontal="center"/>
    </xf>
    <xf numFmtId="187" fontId="1" fillId="4" borderId="24" xfId="1" applyNumberFormat="1" applyFont="1" applyFill="1" applyBorder="1" applyAlignment="1">
      <alignment horizontal="center"/>
    </xf>
    <xf numFmtId="187" fontId="1" fillId="4" borderId="12" xfId="1" quotePrefix="1" applyNumberFormat="1" applyFont="1" applyFill="1" applyBorder="1" applyAlignment="1">
      <alignment horizontal="left" vertical="top"/>
    </xf>
    <xf numFmtId="187" fontId="1" fillId="4" borderId="28" xfId="1" quotePrefix="1" applyNumberFormat="1" applyFont="1" applyFill="1" applyBorder="1" applyAlignment="1">
      <alignment horizontal="left" vertical="top"/>
    </xf>
    <xf numFmtId="187" fontId="1" fillId="4" borderId="13" xfId="1" quotePrefix="1" applyNumberFormat="1" applyFont="1" applyFill="1" applyBorder="1" applyAlignment="1">
      <alignment horizontal="left" vertical="top"/>
    </xf>
    <xf numFmtId="187" fontId="1" fillId="6" borderId="8" xfId="1" applyNumberFormat="1" applyFont="1" applyFill="1" applyBorder="1" applyAlignment="1">
      <alignment horizontal="center" vertical="center"/>
    </xf>
    <xf numFmtId="187" fontId="1" fillId="6" borderId="22" xfId="1" applyNumberFormat="1" applyFont="1" applyFill="1" applyBorder="1" applyAlignment="1">
      <alignment horizontal="center" vertical="center"/>
    </xf>
    <xf numFmtId="187" fontId="1" fillId="6" borderId="9" xfId="1" applyNumberFormat="1" applyFont="1" applyFill="1" applyBorder="1" applyAlignment="1">
      <alignment horizontal="center" vertical="center"/>
    </xf>
    <xf numFmtId="187" fontId="1" fillId="6" borderId="12" xfId="1" applyNumberFormat="1" applyFont="1" applyFill="1" applyBorder="1" applyAlignment="1">
      <alignment horizontal="center" vertical="center"/>
    </xf>
    <xf numFmtId="187" fontId="1" fillId="6" borderId="28" xfId="1" applyNumberFormat="1" applyFont="1" applyFill="1" applyBorder="1" applyAlignment="1">
      <alignment horizontal="center" vertical="center"/>
    </xf>
    <xf numFmtId="187" fontId="1" fillId="6" borderId="13" xfId="1" applyNumberFormat="1" applyFont="1" applyFill="1" applyBorder="1" applyAlignment="1">
      <alignment horizontal="center" vertical="center"/>
    </xf>
    <xf numFmtId="187" fontId="3" fillId="8" borderId="14" xfId="1" applyNumberFormat="1" applyFont="1" applyFill="1" applyBorder="1" applyAlignment="1">
      <alignment horizontal="center"/>
    </xf>
    <xf numFmtId="187" fontId="3" fillId="8" borderId="1" xfId="1" applyNumberFormat="1" applyFont="1" applyFill="1" applyBorder="1" applyAlignment="1">
      <alignment horizontal="center"/>
    </xf>
    <xf numFmtId="187" fontId="3" fillId="8" borderId="15" xfId="1" applyNumberFormat="1" applyFont="1" applyFill="1" applyBorder="1" applyAlignment="1">
      <alignment horizontal="center"/>
    </xf>
    <xf numFmtId="187" fontId="3" fillId="0" borderId="29" xfId="1" applyNumberFormat="1" applyFont="1" applyBorder="1" applyAlignment="1">
      <alignment horizontal="left"/>
    </xf>
    <xf numFmtId="187" fontId="3" fillId="0" borderId="30" xfId="1" applyNumberFormat="1" applyFont="1" applyBorder="1" applyAlignment="1">
      <alignment horizontal="left"/>
    </xf>
    <xf numFmtId="187" fontId="3" fillId="0" borderId="31" xfId="1" applyNumberFormat="1" applyFont="1" applyBorder="1" applyAlignment="1">
      <alignment horizontal="left"/>
    </xf>
    <xf numFmtId="187" fontId="3" fillId="0" borderId="16" xfId="1" applyNumberFormat="1" applyFont="1" applyBorder="1" applyAlignment="1">
      <alignment horizontal="left"/>
    </xf>
    <xf numFmtId="187" fontId="3" fillId="0" borderId="2" xfId="1" applyNumberFormat="1" applyFont="1" applyBorder="1" applyAlignment="1">
      <alignment horizontal="left"/>
    </xf>
    <xf numFmtId="187" fontId="3" fillId="0" borderId="17" xfId="1" applyNumberFormat="1" applyFont="1" applyBorder="1" applyAlignment="1">
      <alignment horizontal="left"/>
    </xf>
    <xf numFmtId="187" fontId="3" fillId="0" borderId="18" xfId="1" applyNumberFormat="1" applyFont="1" applyBorder="1" applyAlignment="1">
      <alignment horizontal="center"/>
    </xf>
    <xf numFmtId="187" fontId="3" fillId="0" borderId="33" xfId="1" applyNumberFormat="1" applyFont="1" applyBorder="1" applyAlignment="1">
      <alignment horizontal="center"/>
    </xf>
    <xf numFmtId="187" fontId="3" fillId="0" borderId="19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7" fontId="7" fillId="5" borderId="0" xfId="1" applyNumberFormat="1" applyFont="1" applyFill="1"/>
    <xf numFmtId="0" fontId="13" fillId="0" borderId="0" xfId="0" applyFont="1"/>
    <xf numFmtId="0" fontId="14" fillId="0" borderId="0" xfId="0" applyFont="1" applyAlignment="1">
      <alignment horizontal="right"/>
    </xf>
    <xf numFmtId="187" fontId="15" fillId="4" borderId="0" xfId="1" applyNumberFormat="1" applyFont="1" applyFill="1" applyAlignment="1">
      <alignment horizontal="center"/>
    </xf>
    <xf numFmtId="187" fontId="3" fillId="4" borderId="0" xfId="1" applyNumberFormat="1" applyFont="1" applyFill="1" applyBorder="1" applyAlignment="1">
      <alignment horizontal="left"/>
    </xf>
    <xf numFmtId="187" fontId="3" fillId="4" borderId="0" xfId="1" applyNumberFormat="1" applyFont="1" applyFill="1" applyBorder="1"/>
    <xf numFmtId="0" fontId="3" fillId="4" borderId="0" xfId="1" applyNumberFormat="1" applyFont="1" applyFill="1" applyBorder="1" applyAlignment="1">
      <alignment horizontal="left"/>
    </xf>
    <xf numFmtId="187" fontId="3" fillId="4" borderId="0" xfId="1" applyNumberFormat="1" applyFont="1" applyFill="1" applyBorder="1" applyAlignment="1">
      <alignment horizontal="center"/>
    </xf>
    <xf numFmtId="187" fontId="3" fillId="4" borderId="35" xfId="1" applyNumberFormat="1" applyFont="1" applyFill="1" applyBorder="1" applyAlignment="1">
      <alignment horizontal="center"/>
    </xf>
    <xf numFmtId="187" fontId="16" fillId="9" borderId="3" xfId="1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vertical="center"/>
    </xf>
    <xf numFmtId="187" fontId="16" fillId="9" borderId="4" xfId="1" applyNumberFormat="1" applyFont="1" applyFill="1" applyBorder="1" applyAlignment="1">
      <alignment horizontal="center" vertical="center"/>
    </xf>
    <xf numFmtId="187" fontId="3" fillId="4" borderId="5" xfId="1" applyNumberFormat="1" applyFont="1" applyFill="1" applyBorder="1" applyAlignment="1">
      <alignment horizontal="center"/>
    </xf>
    <xf numFmtId="187" fontId="3" fillId="4" borderId="15" xfId="1" applyNumberFormat="1" applyFont="1" applyFill="1" applyBorder="1"/>
    <xf numFmtId="189" fontId="3" fillId="4" borderId="5" xfId="1" applyNumberFormat="1" applyFont="1" applyFill="1" applyBorder="1"/>
    <xf numFmtId="187" fontId="3" fillId="4" borderId="5" xfId="1" applyNumberFormat="1" applyFont="1" applyFill="1" applyBorder="1"/>
    <xf numFmtId="187" fontId="3" fillId="4" borderId="5" xfId="1" applyNumberFormat="1" applyFont="1" applyFill="1" applyBorder="1" applyAlignment="1">
      <alignment horizontal="left"/>
    </xf>
    <xf numFmtId="187" fontId="3" fillId="4" borderId="6" xfId="1" applyNumberFormat="1" applyFont="1" applyFill="1" applyBorder="1"/>
    <xf numFmtId="43" fontId="3" fillId="4" borderId="5" xfId="2" applyFont="1" applyFill="1" applyBorder="1"/>
    <xf numFmtId="43" fontId="3" fillId="4" borderId="6" xfId="2" applyFont="1" applyFill="1" applyBorder="1"/>
    <xf numFmtId="187" fontId="3" fillId="0" borderId="5" xfId="1" applyNumberFormat="1" applyFont="1" applyFill="1" applyBorder="1" applyAlignment="1">
      <alignment horizontal="left"/>
    </xf>
    <xf numFmtId="43" fontId="3" fillId="4" borderId="1" xfId="2" applyFont="1" applyFill="1" applyBorder="1"/>
    <xf numFmtId="187" fontId="3" fillId="4" borderId="20" xfId="1" applyNumberFormat="1" applyFont="1" applyFill="1" applyBorder="1"/>
    <xf numFmtId="187" fontId="7" fillId="0" borderId="20" xfId="1" applyNumberFormat="1" applyFont="1" applyFill="1" applyBorder="1" applyAlignment="1">
      <alignment horizontal="left"/>
    </xf>
    <xf numFmtId="187" fontId="3" fillId="4" borderId="21" xfId="1" applyNumberFormat="1" applyFont="1" applyFill="1" applyBorder="1"/>
    <xf numFmtId="187" fontId="1" fillId="0" borderId="22" xfId="1" applyNumberFormat="1" applyFont="1" applyBorder="1" applyAlignment="1">
      <alignment horizontal="right"/>
    </xf>
    <xf numFmtId="187" fontId="1" fillId="0" borderId="9" xfId="1" applyNumberFormat="1" applyFont="1" applyBorder="1" applyAlignment="1">
      <alignment horizontal="right"/>
    </xf>
    <xf numFmtId="189" fontId="3" fillId="10" borderId="4" xfId="1" applyNumberFormat="1" applyFont="1" applyFill="1" applyBorder="1"/>
    <xf numFmtId="187" fontId="3" fillId="4" borderId="0" xfId="1" quotePrefix="1" applyNumberFormat="1" applyFont="1" applyFill="1" applyBorder="1" applyAlignment="1">
      <alignment horizontal="left"/>
    </xf>
    <xf numFmtId="187" fontId="3" fillId="4" borderId="0" xfId="1" applyNumberFormat="1" applyFont="1" applyFill="1" applyBorder="1" applyAlignment="1">
      <alignment horizontal="center"/>
    </xf>
    <xf numFmtId="187" fontId="3" fillId="0" borderId="0" xfId="1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187" fontId="3" fillId="0" borderId="0" xfId="1" applyNumberFormat="1" applyFont="1" applyAlignment="1"/>
    <xf numFmtId="0" fontId="3" fillId="0" borderId="0" xfId="0" applyFont="1" applyAlignment="1">
      <alignment horizontal="left"/>
    </xf>
    <xf numFmtId="0" fontId="17" fillId="0" borderId="0" xfId="0" applyFont="1"/>
    <xf numFmtId="187" fontId="18" fillId="0" borderId="0" xfId="1" applyNumberFormat="1" applyFont="1" applyAlignment="1">
      <alignment horizontal="left"/>
    </xf>
    <xf numFmtId="189" fontId="3" fillId="10" borderId="36" xfId="1" applyNumberFormat="1" applyFont="1" applyFill="1" applyBorder="1"/>
    <xf numFmtId="187" fontId="3" fillId="0" borderId="36" xfId="1" applyNumberFormat="1" applyFont="1" applyBorder="1"/>
    <xf numFmtId="187" fontId="3" fillId="0" borderId="6" xfId="1" applyNumberFormat="1" applyFont="1" applyBorder="1"/>
  </cellXfs>
  <cellStyles count="4">
    <cellStyle name="เครื่องหมายสกุลเงิน [0]_PERSONAL" xfId="1"/>
    <cellStyle name="จุลภาค" xfId="2" builtinId="3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Layout" zoomScaleNormal="100" workbookViewId="0">
      <selection activeCell="E6" sqref="E6"/>
    </sheetView>
  </sheetViews>
  <sheetFormatPr defaultRowHeight="14.25" x14ac:dyDescent="0.2"/>
  <cols>
    <col min="1" max="1" width="5.125" customWidth="1"/>
    <col min="2" max="2" width="38.5" customWidth="1"/>
    <col min="3" max="4" width="8" customWidth="1"/>
    <col min="5" max="5" width="9.125" bestFit="1" customWidth="1"/>
    <col min="6" max="6" width="9.625" bestFit="1" customWidth="1"/>
    <col min="7" max="7" width="9.125" bestFit="1" customWidth="1"/>
    <col min="8" max="8" width="9.625" bestFit="1" customWidth="1"/>
    <col min="9" max="9" width="13.375" customWidth="1"/>
    <col min="10" max="10" width="8.875" customWidth="1"/>
  </cols>
  <sheetData>
    <row r="1" spans="1:10" ht="22.5" x14ac:dyDescent="0.45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2.5" x14ac:dyDescent="0.4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.75" x14ac:dyDescent="0.5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1.75" x14ac:dyDescent="0.5">
      <c r="A4" s="59" t="s">
        <v>58</v>
      </c>
      <c r="B4" s="59"/>
      <c r="C4" s="59"/>
      <c r="D4" s="59"/>
      <c r="E4" s="59" t="s">
        <v>59</v>
      </c>
      <c r="F4" s="59"/>
      <c r="G4" s="1"/>
      <c r="H4" s="1"/>
      <c r="I4" s="1"/>
      <c r="J4" s="1"/>
    </row>
    <row r="5" spans="1:10" ht="21.75" x14ac:dyDescent="0.5">
      <c r="A5" s="59" t="s">
        <v>60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21.75" x14ac:dyDescent="0.5">
      <c r="A6" s="27" t="s">
        <v>61</v>
      </c>
      <c r="B6" s="27"/>
      <c r="C6" s="36"/>
      <c r="D6" s="27"/>
      <c r="E6" s="27" t="s">
        <v>62</v>
      </c>
      <c r="F6" s="27"/>
      <c r="G6" s="27"/>
      <c r="H6" s="27"/>
      <c r="I6" s="12"/>
      <c r="J6" s="1"/>
    </row>
    <row r="7" spans="1:10" ht="22.5" thickBot="1" x14ac:dyDescent="0.55000000000000004">
      <c r="A7" s="6"/>
      <c r="B7" s="6"/>
      <c r="C7" s="6"/>
      <c r="D7" s="6"/>
      <c r="E7" s="6"/>
      <c r="F7" s="6"/>
      <c r="G7" s="6"/>
      <c r="H7" s="6"/>
      <c r="I7" s="6"/>
      <c r="J7" s="8" t="s">
        <v>7</v>
      </c>
    </row>
    <row r="8" spans="1:10" ht="21.75" thickTop="1" x14ac:dyDescent="0.45">
      <c r="A8" s="54" t="s">
        <v>0</v>
      </c>
      <c r="B8" s="52" t="s">
        <v>1</v>
      </c>
      <c r="C8" s="52" t="s">
        <v>2</v>
      </c>
      <c r="D8" s="52" t="s">
        <v>3</v>
      </c>
      <c r="E8" s="56" t="s">
        <v>8</v>
      </c>
      <c r="F8" s="57"/>
      <c r="G8" s="56" t="s">
        <v>9</v>
      </c>
      <c r="H8" s="57"/>
      <c r="I8" s="9" t="s">
        <v>10</v>
      </c>
      <c r="J8" s="52" t="s">
        <v>5</v>
      </c>
    </row>
    <row r="9" spans="1:10" ht="21.75" thickBot="1" x14ac:dyDescent="0.45">
      <c r="A9" s="55"/>
      <c r="B9" s="53"/>
      <c r="C9" s="53"/>
      <c r="D9" s="53"/>
      <c r="E9" s="10" t="s">
        <v>11</v>
      </c>
      <c r="F9" s="10" t="s">
        <v>4</v>
      </c>
      <c r="G9" s="10" t="s">
        <v>11</v>
      </c>
      <c r="H9" s="10" t="s">
        <v>4</v>
      </c>
      <c r="I9" s="11" t="s">
        <v>12</v>
      </c>
      <c r="J9" s="53"/>
    </row>
    <row r="10" spans="1:10" ht="22.5" thickTop="1" x14ac:dyDescent="0.5">
      <c r="A10" s="48">
        <v>1</v>
      </c>
      <c r="B10" s="48" t="s">
        <v>53</v>
      </c>
      <c r="C10" s="37"/>
      <c r="D10" s="37"/>
      <c r="E10" s="38"/>
      <c r="F10" s="38"/>
      <c r="G10" s="38"/>
      <c r="H10" s="38"/>
      <c r="I10" s="38"/>
      <c r="J10" s="2"/>
    </row>
    <row r="11" spans="1:10" ht="21.75" x14ac:dyDescent="0.5">
      <c r="A11" s="5"/>
      <c r="B11" s="5" t="s">
        <v>43</v>
      </c>
      <c r="C11" s="42">
        <v>9</v>
      </c>
      <c r="D11" s="42" t="s">
        <v>44</v>
      </c>
      <c r="E11" s="44">
        <v>1315</v>
      </c>
      <c r="F11" s="46">
        <f>C11*E11</f>
        <v>11835</v>
      </c>
      <c r="G11" s="5">
        <v>358</v>
      </c>
      <c r="H11" s="5">
        <f>C11*G11</f>
        <v>3222</v>
      </c>
      <c r="I11" s="46">
        <f>F11+H11</f>
        <v>15057</v>
      </c>
      <c r="J11" s="5"/>
    </row>
    <row r="12" spans="1:10" ht="21.75" x14ac:dyDescent="0.5">
      <c r="A12" s="5"/>
      <c r="B12" s="43" t="s">
        <v>45</v>
      </c>
      <c r="C12" s="42">
        <v>1</v>
      </c>
      <c r="D12" s="42" t="s">
        <v>49</v>
      </c>
      <c r="E12" s="44">
        <v>6522</v>
      </c>
      <c r="F12" s="46">
        <f t="shared" ref="F12:F14" si="0">C12*E12</f>
        <v>6522</v>
      </c>
      <c r="G12" s="5">
        <v>600</v>
      </c>
      <c r="H12" s="5">
        <f t="shared" ref="H12:H14" si="1">C12*G12</f>
        <v>600</v>
      </c>
      <c r="I12" s="46">
        <f t="shared" ref="I12:I14" si="2">F12+H12</f>
        <v>7122</v>
      </c>
      <c r="J12" s="5"/>
    </row>
    <row r="13" spans="1:10" ht="21.75" x14ac:dyDescent="0.5">
      <c r="A13" s="5"/>
      <c r="B13" s="43" t="s">
        <v>51</v>
      </c>
      <c r="C13" s="42">
        <v>16</v>
      </c>
      <c r="D13" s="42" t="s">
        <v>50</v>
      </c>
      <c r="E13" s="44">
        <v>15</v>
      </c>
      <c r="F13" s="46">
        <f t="shared" si="0"/>
        <v>240</v>
      </c>
      <c r="G13" s="46">
        <v>0</v>
      </c>
      <c r="H13" s="46">
        <f t="shared" si="1"/>
        <v>0</v>
      </c>
      <c r="I13" s="46">
        <f t="shared" si="2"/>
        <v>240</v>
      </c>
      <c r="J13" s="5"/>
    </row>
    <row r="14" spans="1:10" ht="21.75" x14ac:dyDescent="0.5">
      <c r="A14" s="5"/>
      <c r="B14" s="43" t="s">
        <v>46</v>
      </c>
      <c r="C14" s="42">
        <v>4</v>
      </c>
      <c r="D14" s="42" t="s">
        <v>49</v>
      </c>
      <c r="E14" s="44">
        <v>120</v>
      </c>
      <c r="F14" s="46">
        <f t="shared" si="0"/>
        <v>480</v>
      </c>
      <c r="G14" s="46">
        <v>0</v>
      </c>
      <c r="H14" s="46">
        <f t="shared" si="1"/>
        <v>0</v>
      </c>
      <c r="I14" s="46">
        <f t="shared" si="2"/>
        <v>480</v>
      </c>
      <c r="J14" s="5"/>
    </row>
    <row r="15" spans="1:10" ht="21.75" x14ac:dyDescent="0.5">
      <c r="A15" s="5"/>
      <c r="B15" s="5"/>
      <c r="C15" s="5"/>
      <c r="D15" s="5"/>
      <c r="E15" s="5"/>
      <c r="F15" s="5"/>
      <c r="G15" s="46"/>
      <c r="H15" s="46"/>
      <c r="I15" s="5"/>
      <c r="J15" s="5"/>
    </row>
    <row r="16" spans="1:10" ht="21.75" x14ac:dyDescent="0.5">
      <c r="A16" s="5"/>
      <c r="B16" s="41" t="s">
        <v>54</v>
      </c>
      <c r="C16" s="39"/>
      <c r="D16" s="39"/>
      <c r="E16" s="39"/>
      <c r="F16" s="47">
        <f>SUM(F11:F15)</f>
        <v>19077</v>
      </c>
      <c r="G16" s="47"/>
      <c r="H16" s="47">
        <f>SUM(H11:H15)</f>
        <v>3822</v>
      </c>
      <c r="I16" s="47">
        <f>SUM(I11:I15)</f>
        <v>22899</v>
      </c>
      <c r="J16" s="39"/>
    </row>
    <row r="17" spans="1:10" ht="21.75" x14ac:dyDescent="0.5">
      <c r="A17" s="5"/>
      <c r="B17" s="41"/>
      <c r="C17" s="39"/>
      <c r="D17" s="39"/>
      <c r="E17" s="39"/>
      <c r="F17" s="47"/>
      <c r="G17" s="47"/>
      <c r="H17" s="47"/>
      <c r="I17" s="47"/>
      <c r="J17" s="39"/>
    </row>
    <row r="18" spans="1:10" ht="21.75" x14ac:dyDescent="0.5">
      <c r="A18" s="39">
        <v>2</v>
      </c>
      <c r="B18" s="39" t="s">
        <v>55</v>
      </c>
      <c r="C18" s="5"/>
      <c r="D18" s="5"/>
      <c r="E18" s="5"/>
      <c r="F18" s="5"/>
      <c r="G18" s="46"/>
      <c r="H18" s="46"/>
      <c r="I18" s="5"/>
      <c r="J18" s="5"/>
    </row>
    <row r="19" spans="1:10" ht="21.75" x14ac:dyDescent="0.2">
      <c r="A19" s="64"/>
      <c r="B19" s="45" t="s">
        <v>47</v>
      </c>
      <c r="C19" s="62">
        <v>2</v>
      </c>
      <c r="D19" s="62" t="s">
        <v>52</v>
      </c>
      <c r="E19" s="60">
        <v>37500</v>
      </c>
      <c r="F19" s="60">
        <f>E19*C19</f>
        <v>75000</v>
      </c>
      <c r="G19" s="60">
        <v>0</v>
      </c>
      <c r="H19" s="60">
        <f>C19*G19</f>
        <v>0</v>
      </c>
      <c r="I19" s="60">
        <f>F19+H19</f>
        <v>75000</v>
      </c>
      <c r="J19" s="62"/>
    </row>
    <row r="20" spans="1:10" ht="21.75" x14ac:dyDescent="0.2">
      <c r="A20" s="65"/>
      <c r="B20" s="43" t="s">
        <v>48</v>
      </c>
      <c r="C20" s="63"/>
      <c r="D20" s="63"/>
      <c r="E20" s="61"/>
      <c r="F20" s="61"/>
      <c r="G20" s="61"/>
      <c r="H20" s="61"/>
      <c r="I20" s="61"/>
      <c r="J20" s="63"/>
    </row>
    <row r="21" spans="1:10" ht="21.75" x14ac:dyDescent="0.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1.75" x14ac:dyDescent="0.5">
      <c r="A22" s="5"/>
      <c r="B22" s="41" t="s">
        <v>56</v>
      </c>
      <c r="C22" s="39"/>
      <c r="D22" s="39"/>
      <c r="E22" s="39"/>
      <c r="F22" s="40">
        <f>SUM(F19:F21)</f>
        <v>75000</v>
      </c>
      <c r="G22" s="39"/>
      <c r="H22" s="40">
        <f>SUM(H19:H21)</f>
        <v>0</v>
      </c>
      <c r="I22" s="40">
        <f>SUM(I19:I21)</f>
        <v>75000</v>
      </c>
      <c r="J22" s="5"/>
    </row>
    <row r="23" spans="1:10" ht="21.75" x14ac:dyDescent="0.5">
      <c r="A23" s="5"/>
      <c r="B23" s="41"/>
      <c r="C23" s="39"/>
      <c r="D23" s="39"/>
      <c r="E23" s="39"/>
      <c r="F23" s="40"/>
      <c r="G23" s="39"/>
      <c r="H23" s="39"/>
      <c r="I23" s="40"/>
      <c r="J23" s="5"/>
    </row>
    <row r="24" spans="1:10" ht="21.75" x14ac:dyDescent="0.5">
      <c r="A24" s="7"/>
      <c r="B24" s="49" t="s">
        <v>63</v>
      </c>
      <c r="C24" s="50"/>
      <c r="D24" s="50"/>
      <c r="E24" s="50"/>
      <c r="F24" s="51">
        <f>F16+F22</f>
        <v>94077</v>
      </c>
      <c r="G24" s="50"/>
      <c r="H24" s="51">
        <f>H16+H22</f>
        <v>3822</v>
      </c>
      <c r="I24" s="51">
        <f>I16+I22</f>
        <v>97899</v>
      </c>
      <c r="J24" s="50"/>
    </row>
    <row r="25" spans="1:10" ht="21.75" x14ac:dyDescent="0.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1">
    <mergeCell ref="G19:G20"/>
    <mergeCell ref="H19:H20"/>
    <mergeCell ref="I19:I20"/>
    <mergeCell ref="J19:J20"/>
    <mergeCell ref="A19:A20"/>
    <mergeCell ref="C19:C20"/>
    <mergeCell ref="D19:D20"/>
    <mergeCell ref="E19:E20"/>
    <mergeCell ref="F19:F20"/>
    <mergeCell ref="A1:J1"/>
    <mergeCell ref="A3:J3"/>
    <mergeCell ref="A4:D4"/>
    <mergeCell ref="E4:F4"/>
    <mergeCell ref="A5:J5"/>
    <mergeCell ref="J8:J9"/>
    <mergeCell ref="A8:A9"/>
    <mergeCell ref="B8:B9"/>
    <mergeCell ref="C8:C9"/>
    <mergeCell ref="D8:D9"/>
    <mergeCell ref="E8:F8"/>
    <mergeCell ref="G8:H8"/>
  </mergeCells>
  <pageMargins left="0.39370078740157483" right="0.39370078740157483" top="0.59055118110236227" bottom="0.59055118110236227" header="0.31496062992125984" footer="0.31496062992125984"/>
  <pageSetup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Layout" zoomScaleNormal="100" workbookViewId="0">
      <selection activeCell="K28" sqref="K28"/>
    </sheetView>
  </sheetViews>
  <sheetFormatPr defaultRowHeight="14.25" x14ac:dyDescent="0.2"/>
  <cols>
    <col min="1" max="1" width="7" customWidth="1"/>
    <col min="2" max="2" width="32.5" customWidth="1"/>
    <col min="3" max="5" width="11.75" customWidth="1"/>
    <col min="6" max="6" width="10.25" customWidth="1"/>
  </cols>
  <sheetData>
    <row r="1" spans="1:6" ht="22.5" x14ac:dyDescent="0.45">
      <c r="A1" s="104"/>
      <c r="B1" s="104"/>
      <c r="C1" s="104"/>
      <c r="D1" s="104"/>
      <c r="E1" s="104"/>
      <c r="F1" s="105" t="s">
        <v>67</v>
      </c>
    </row>
    <row r="2" spans="1:6" ht="22.5" x14ac:dyDescent="0.45">
      <c r="A2" s="106" t="s">
        <v>68</v>
      </c>
      <c r="B2" s="106"/>
      <c r="C2" s="106"/>
      <c r="D2" s="106"/>
      <c r="E2" s="106"/>
      <c r="F2" s="106"/>
    </row>
    <row r="3" spans="1:6" ht="21.75" x14ac:dyDescent="0.5">
      <c r="A3" s="107"/>
      <c r="B3" s="108"/>
      <c r="C3" s="108"/>
      <c r="D3" s="108"/>
      <c r="E3" s="108"/>
      <c r="F3" s="108"/>
    </row>
    <row r="4" spans="1:6" ht="21.75" x14ac:dyDescent="0.5">
      <c r="A4" s="107" t="str">
        <f>'ปร.4 (ก)'!$A$3</f>
        <v>ชื่อโครงการก่อสร้าง : โครงการต่อเติมแทนพระบรมฉายาลักษณ์</v>
      </c>
      <c r="B4" s="108"/>
      <c r="C4" s="108"/>
      <c r="D4" s="108"/>
      <c r="E4" s="108"/>
      <c r="F4" s="108"/>
    </row>
    <row r="5" spans="1:6" ht="21.75" x14ac:dyDescent="0.5">
      <c r="A5" s="108" t="str">
        <f>'ปร.4 (ก)'!$E$4</f>
        <v>แบบเลขที่ : 02/60</v>
      </c>
      <c r="B5" s="108"/>
      <c r="C5" s="108"/>
      <c r="D5" s="108"/>
      <c r="E5" s="108"/>
      <c r="F5" s="108"/>
    </row>
    <row r="6" spans="1:6" ht="21.75" x14ac:dyDescent="0.5">
      <c r="A6" s="107" t="str">
        <f>'ปร.4 (ก)'!$A$4</f>
        <v>สถานที่ก่อสร้าง : โรงพยาบาลสรรพสิทธิประสงค์ จังหวัดอุบลราชธานี</v>
      </c>
      <c r="B6" s="108"/>
      <c r="C6" s="108"/>
      <c r="D6" s="108"/>
      <c r="E6" s="108"/>
      <c r="F6" s="108"/>
    </row>
    <row r="7" spans="1:6" ht="21.75" x14ac:dyDescent="0.5">
      <c r="A7" s="107" t="str">
        <f>'ปร.4 (ก)'!$A$5</f>
        <v>หน่วยงานเจ้าของโครงการ/งานก่อสร้าง : โรงพยาบาลสรรพสิทธิประสงค์ จังหวัดอุบลราชธานี</v>
      </c>
      <c r="B7" s="108"/>
      <c r="C7" s="108"/>
      <c r="D7" s="108"/>
      <c r="E7" s="108"/>
      <c r="F7" s="108"/>
    </row>
    <row r="8" spans="1:6" ht="21.75" x14ac:dyDescent="0.5">
      <c r="A8" s="107" t="str">
        <f>'ปร.4 (ก)'!$A$6</f>
        <v>คำนวณราคากลางโดย :  นายชุติพนธ์  ขันตีสาย</v>
      </c>
      <c r="B8" s="108"/>
      <c r="C8" s="27" t="s">
        <v>62</v>
      </c>
      <c r="D8" s="109"/>
      <c r="E8" s="109"/>
      <c r="F8" s="109"/>
    </row>
    <row r="9" spans="1:6" ht="22.5" thickBot="1" x14ac:dyDescent="0.55000000000000004">
      <c r="A9" s="110" t="s">
        <v>13</v>
      </c>
      <c r="B9" s="110" t="s">
        <v>13</v>
      </c>
      <c r="C9" s="111" t="s">
        <v>13</v>
      </c>
      <c r="D9" s="110" t="s">
        <v>13</v>
      </c>
      <c r="E9" s="111" t="s">
        <v>13</v>
      </c>
      <c r="F9" s="110" t="s">
        <v>7</v>
      </c>
    </row>
    <row r="10" spans="1:6" ht="15" thickTop="1" x14ac:dyDescent="0.2">
      <c r="A10" s="112" t="s">
        <v>0</v>
      </c>
      <c r="B10" s="112" t="s">
        <v>1</v>
      </c>
      <c r="C10" s="112" t="s">
        <v>69</v>
      </c>
      <c r="D10" s="112" t="s">
        <v>9</v>
      </c>
      <c r="E10" s="112" t="s">
        <v>14</v>
      </c>
      <c r="F10" s="112" t="s">
        <v>5</v>
      </c>
    </row>
    <row r="11" spans="1:6" ht="15" thickBot="1" x14ac:dyDescent="0.25">
      <c r="A11" s="113"/>
      <c r="B11" s="113"/>
      <c r="C11" s="114"/>
      <c r="D11" s="113"/>
      <c r="E11" s="114"/>
      <c r="F11" s="113"/>
    </row>
    <row r="12" spans="1:6" ht="22.5" thickTop="1" x14ac:dyDescent="0.5">
      <c r="A12" s="115">
        <v>1</v>
      </c>
      <c r="B12" s="116" t="s">
        <v>53</v>
      </c>
      <c r="C12" s="117">
        <f>'ปร.4 (ก)'!$F$16</f>
        <v>19077</v>
      </c>
      <c r="D12" s="117">
        <f>'ปร.4 (ก)'!$H$16</f>
        <v>3822</v>
      </c>
      <c r="E12" s="117">
        <f t="shared" ref="E12:E13" si="0">SUM(C12:D12)</f>
        <v>22899</v>
      </c>
      <c r="F12" s="118" t="s">
        <v>13</v>
      </c>
    </row>
    <row r="13" spans="1:6" ht="21.75" x14ac:dyDescent="0.5">
      <c r="A13" s="115">
        <v>2</v>
      </c>
      <c r="B13" s="116" t="s">
        <v>55</v>
      </c>
      <c r="C13" s="117">
        <f>'ปร.4 (ก)'!$F$22</f>
        <v>75000</v>
      </c>
      <c r="D13" s="117">
        <f>'ปร.4 (ก)'!$H$22</f>
        <v>0</v>
      </c>
      <c r="E13" s="117">
        <f t="shared" si="0"/>
        <v>75000</v>
      </c>
      <c r="F13" s="118"/>
    </row>
    <row r="14" spans="1:6" ht="21.75" x14ac:dyDescent="0.5">
      <c r="A14" s="115"/>
      <c r="B14" s="116"/>
      <c r="C14" s="117"/>
      <c r="D14" s="117"/>
      <c r="E14" s="117"/>
      <c r="F14" s="118"/>
    </row>
    <row r="15" spans="1:6" ht="21.75" x14ac:dyDescent="0.5">
      <c r="A15" s="115"/>
      <c r="B15" s="116"/>
      <c r="C15" s="117"/>
      <c r="D15" s="117"/>
      <c r="E15" s="117"/>
      <c r="F15" s="118"/>
    </row>
    <row r="16" spans="1:6" ht="21.75" x14ac:dyDescent="0.5">
      <c r="A16" s="115"/>
      <c r="B16" s="116"/>
      <c r="C16" s="117"/>
      <c r="D16" s="117"/>
      <c r="E16" s="117"/>
      <c r="F16" s="118"/>
    </row>
    <row r="17" spans="1:6" ht="21.75" x14ac:dyDescent="0.5">
      <c r="A17" s="119"/>
      <c r="B17" s="120"/>
      <c r="C17" s="121"/>
      <c r="D17" s="121"/>
      <c r="E17" s="121"/>
      <c r="F17" s="118"/>
    </row>
    <row r="18" spans="1:6" ht="21.75" x14ac:dyDescent="0.5">
      <c r="A18" s="119"/>
      <c r="B18" s="120"/>
      <c r="C18" s="122"/>
      <c r="D18" s="121"/>
      <c r="E18" s="121"/>
      <c r="F18" s="118"/>
    </row>
    <row r="19" spans="1:6" ht="21.75" x14ac:dyDescent="0.5">
      <c r="A19" s="118"/>
      <c r="B19" s="123"/>
      <c r="C19" s="124"/>
      <c r="D19" s="121"/>
      <c r="E19" s="121"/>
      <c r="F19" s="118"/>
    </row>
    <row r="20" spans="1:6" ht="22.5" thickBot="1" x14ac:dyDescent="0.55000000000000004">
      <c r="A20" s="125"/>
      <c r="B20" s="126"/>
      <c r="C20" s="127"/>
      <c r="D20" s="125"/>
      <c r="E20" s="125"/>
      <c r="F20" s="125"/>
    </row>
    <row r="21" spans="1:6" ht="23.25" thickTop="1" thickBot="1" x14ac:dyDescent="0.55000000000000004">
      <c r="A21" s="13"/>
      <c r="B21" s="13"/>
      <c r="C21" s="128" t="s">
        <v>70</v>
      </c>
      <c r="D21" s="129"/>
      <c r="E21" s="130">
        <f>SUM(E12:E20)</f>
        <v>97899</v>
      </c>
      <c r="F21" s="13"/>
    </row>
    <row r="22" spans="1:6" ht="22.5" thickTop="1" x14ac:dyDescent="0.5">
      <c r="A22" s="13"/>
      <c r="B22" s="13"/>
      <c r="C22" s="13"/>
      <c r="D22" s="13"/>
      <c r="E22" s="13"/>
      <c r="F22" s="13"/>
    </row>
    <row r="23" spans="1:6" ht="21.75" x14ac:dyDescent="0.5">
      <c r="A23" s="13"/>
      <c r="B23" s="13"/>
      <c r="C23" s="13"/>
      <c r="D23" s="13"/>
      <c r="E23" s="13"/>
      <c r="F23" s="13"/>
    </row>
    <row r="24" spans="1:6" ht="21.75" x14ac:dyDescent="0.5">
      <c r="A24" s="131"/>
      <c r="B24" s="110" t="s">
        <v>15</v>
      </c>
      <c r="C24" s="132" t="s">
        <v>15</v>
      </c>
      <c r="D24" s="132"/>
      <c r="E24" s="132"/>
      <c r="F24" s="133"/>
    </row>
    <row r="25" spans="1:6" ht="21.75" x14ac:dyDescent="0.5">
      <c r="A25" s="134"/>
      <c r="B25" s="135" t="s">
        <v>16</v>
      </c>
      <c r="C25" s="132" t="s">
        <v>17</v>
      </c>
      <c r="D25" s="132"/>
      <c r="E25" s="132"/>
      <c r="F25" s="134"/>
    </row>
    <row r="26" spans="1:6" ht="21.75" x14ac:dyDescent="0.5">
      <c r="A26" s="134"/>
      <c r="B26" s="135" t="s">
        <v>18</v>
      </c>
      <c r="C26" s="132" t="s">
        <v>19</v>
      </c>
      <c r="D26" s="132"/>
      <c r="E26" s="132"/>
      <c r="F26" s="134"/>
    </row>
    <row r="27" spans="1:6" ht="21.75" x14ac:dyDescent="0.5">
      <c r="A27" s="136"/>
      <c r="B27" s="136"/>
      <c r="C27" s="132"/>
      <c r="D27" s="132"/>
      <c r="E27" s="132"/>
      <c r="F27" s="136"/>
    </row>
    <row r="28" spans="1:6" ht="21.75" x14ac:dyDescent="0.5">
      <c r="A28" s="137"/>
      <c r="B28" s="135" t="s">
        <v>15</v>
      </c>
      <c r="C28" s="132" t="s">
        <v>15</v>
      </c>
      <c r="D28" s="132"/>
      <c r="E28" s="132"/>
      <c r="F28" s="13"/>
    </row>
    <row r="29" spans="1:6" ht="21.75" x14ac:dyDescent="0.5">
      <c r="A29" s="3"/>
      <c r="B29" s="135" t="s">
        <v>20</v>
      </c>
      <c r="C29" s="132" t="s">
        <v>21</v>
      </c>
      <c r="D29" s="132"/>
      <c r="E29" s="132"/>
      <c r="F29" s="13"/>
    </row>
    <row r="30" spans="1:6" ht="21.75" x14ac:dyDescent="0.5">
      <c r="A30" s="13"/>
      <c r="B30" s="135" t="s">
        <v>22</v>
      </c>
      <c r="C30" s="132" t="s">
        <v>23</v>
      </c>
      <c r="D30" s="132"/>
      <c r="E30" s="132"/>
      <c r="F30" s="3"/>
    </row>
    <row r="31" spans="1:6" ht="21.75" x14ac:dyDescent="0.5">
      <c r="A31" s="3"/>
      <c r="B31" s="3"/>
      <c r="C31" s="3"/>
      <c r="D31" s="3"/>
      <c r="E31" s="3"/>
      <c r="F31" s="3"/>
    </row>
    <row r="32" spans="1:6" ht="21.75" x14ac:dyDescent="0.5">
      <c r="A32" s="3"/>
      <c r="B32" s="3"/>
      <c r="C32" s="3"/>
      <c r="D32" s="3"/>
      <c r="E32" s="3"/>
      <c r="F32" s="3"/>
    </row>
    <row r="33" spans="1:6" ht="21.75" x14ac:dyDescent="0.5">
      <c r="A33" s="3"/>
      <c r="B33" s="3"/>
      <c r="C33" s="3"/>
      <c r="D33" s="3"/>
      <c r="E33" s="3"/>
      <c r="F33" s="3"/>
    </row>
    <row r="34" spans="1:6" ht="21.75" x14ac:dyDescent="0.5">
      <c r="A34" s="3"/>
      <c r="B34" s="3"/>
      <c r="C34" s="3"/>
      <c r="D34" s="3"/>
      <c r="E34" s="3"/>
      <c r="F34" s="3"/>
    </row>
    <row r="35" spans="1:6" ht="21.75" x14ac:dyDescent="0.5">
      <c r="A35" s="138"/>
      <c r="B35" s="139"/>
      <c r="C35" s="3"/>
      <c r="D35" s="3"/>
      <c r="E35" s="3"/>
      <c r="F35" s="3"/>
    </row>
  </sheetData>
  <mergeCells count="15">
    <mergeCell ref="C29:E29"/>
    <mergeCell ref="C30:E30"/>
    <mergeCell ref="C21:D21"/>
    <mergeCell ref="C24:E24"/>
    <mergeCell ref="C25:E25"/>
    <mergeCell ref="C26:E26"/>
    <mergeCell ref="C27:E27"/>
    <mergeCell ref="C28:E28"/>
    <mergeCell ref="A2:F2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39370078740157483" bottom="0.70866141732283472" header="0.31496062992125984" footer="0.31496062992125984"/>
  <pageSetup paperSize="9" orientation="portrait" r:id="rId1"/>
  <headerFooter>
    <oddFooter>&amp;L&amp;"AngsanaUPC,ธรรมดา"&amp;13 หมายเหตุ : ปริมาณงานที่ปรากฏใน  BOQ. นี้ไม่สามารถนำไปใช้อ้างอิงในการก่อสร้างจริงได้ หากต้องการใช้  BOQ. นี้ให้ผู้เสนอราคากรอกรายละเอียด
                       ในการเสนอราคาจะต้องลบปริมาณวัสดุและราคาออกก่อน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5" zoomScaleNormal="100" workbookViewId="0">
      <selection activeCell="D30" sqref="D30:F30"/>
    </sheetView>
  </sheetViews>
  <sheetFormatPr defaultRowHeight="14.25" x14ac:dyDescent="0.2"/>
  <cols>
    <col min="1" max="1" width="9" customWidth="1"/>
    <col min="2" max="2" width="19.75" customWidth="1"/>
    <col min="3" max="3" width="10.25" customWidth="1"/>
    <col min="4" max="4" width="13.5" customWidth="1"/>
    <col min="5" max="5" width="18.125" customWidth="1"/>
    <col min="6" max="6" width="13.375" customWidth="1"/>
  </cols>
  <sheetData>
    <row r="1" spans="1:6" ht="22.5" x14ac:dyDescent="0.5">
      <c r="A1" s="13"/>
      <c r="B1" s="13"/>
      <c r="C1" s="13"/>
      <c r="D1" s="14" t="s">
        <v>24</v>
      </c>
      <c r="E1" s="15" t="s">
        <v>25</v>
      </c>
      <c r="F1" s="16" t="s">
        <v>26</v>
      </c>
    </row>
    <row r="2" spans="1:6" ht="24.75" x14ac:dyDescent="0.5">
      <c r="A2" s="67" t="s">
        <v>27</v>
      </c>
      <c r="B2" s="67"/>
      <c r="C2" s="67"/>
      <c r="D2" s="67"/>
      <c r="E2" s="67"/>
      <c r="F2" s="67"/>
    </row>
    <row r="3" spans="1:6" ht="21.75" x14ac:dyDescent="0.5">
      <c r="A3" s="68" t="str">
        <f>'ปร.4 (ก)'!$A$3</f>
        <v>ชื่อโครงการก่อสร้าง : โครงการต่อเติมแทนพระบรมฉายาลักษณ์</v>
      </c>
      <c r="B3" s="68"/>
      <c r="C3" s="68"/>
      <c r="D3" s="68"/>
      <c r="E3" s="68"/>
      <c r="F3" s="68"/>
    </row>
    <row r="4" spans="1:6" ht="21.75" x14ac:dyDescent="0.5">
      <c r="A4" s="68" t="str">
        <f>'ปร.4 (ก)'!$E$4</f>
        <v>แบบเลขที่ : 02/60</v>
      </c>
      <c r="B4" s="68"/>
      <c r="C4" s="68"/>
      <c r="D4" s="68"/>
      <c r="E4" s="68"/>
      <c r="F4" s="68"/>
    </row>
    <row r="5" spans="1:6" ht="21.75" x14ac:dyDescent="0.5">
      <c r="A5" s="66" t="str">
        <f>'ปร.4 (ก)'!$A$4</f>
        <v>สถานที่ก่อสร้าง : โรงพยาบาลสรรพสิทธิประสงค์ จังหวัดอุบลราชธานี</v>
      </c>
      <c r="B5" s="66"/>
      <c r="C5" s="66"/>
      <c r="D5" s="66"/>
      <c r="E5" s="66"/>
      <c r="F5" s="66"/>
    </row>
    <row r="6" spans="1:6" ht="21.75" x14ac:dyDescent="0.5">
      <c r="A6" s="66" t="str">
        <f>'ปร.4 (ก)'!$A$5</f>
        <v>หน่วยงานเจ้าของโครงการ/งานก่อสร้าง : โรงพยาบาลสรรพสิทธิประสงค์ จังหวัดอุบลราชธานี</v>
      </c>
      <c r="B6" s="66"/>
      <c r="C6" s="66"/>
      <c r="D6" s="66"/>
      <c r="E6" s="66"/>
      <c r="F6" s="66"/>
    </row>
    <row r="7" spans="1:6" ht="21.75" x14ac:dyDescent="0.5">
      <c r="A7" s="17" t="s">
        <v>28</v>
      </c>
      <c r="B7" s="17"/>
      <c r="C7" s="17"/>
      <c r="D7" s="18"/>
      <c r="E7" s="17" t="s">
        <v>29</v>
      </c>
      <c r="F7" s="17" t="s">
        <v>30</v>
      </c>
    </row>
    <row r="8" spans="1:6" ht="21.75" x14ac:dyDescent="0.5">
      <c r="A8" s="17" t="str">
        <f>'ปร.4 (ก)'!$E$6</f>
        <v>คำนวณราคากลางเมื่อวันที่  25 มกราคม 2560</v>
      </c>
      <c r="B8" s="17"/>
      <c r="C8" s="17"/>
      <c r="D8" s="17"/>
      <c r="E8" s="17"/>
      <c r="F8" s="17"/>
    </row>
    <row r="9" spans="1:6" ht="21.75" x14ac:dyDescent="0.5">
      <c r="A9" s="103" t="s">
        <v>65</v>
      </c>
      <c r="B9" s="19"/>
      <c r="C9" s="19"/>
      <c r="D9" s="19"/>
      <c r="E9" s="19"/>
      <c r="F9" s="20"/>
    </row>
    <row r="10" spans="1:6" ht="22.5" thickBot="1" x14ac:dyDescent="0.55000000000000004">
      <c r="A10" s="103"/>
      <c r="B10" s="103" t="s">
        <v>66</v>
      </c>
      <c r="C10" s="19"/>
      <c r="D10" s="19"/>
      <c r="E10" s="19"/>
      <c r="F10" s="20"/>
    </row>
    <row r="11" spans="1:6" ht="21.75" customHeight="1" thickTop="1" x14ac:dyDescent="0.2">
      <c r="A11" s="69" t="s">
        <v>0</v>
      </c>
      <c r="B11" s="84" t="s">
        <v>1</v>
      </c>
      <c r="C11" s="85"/>
      <c r="D11" s="86"/>
      <c r="E11" s="69" t="s">
        <v>14</v>
      </c>
      <c r="F11" s="69" t="s">
        <v>5</v>
      </c>
    </row>
    <row r="12" spans="1:6" ht="15" thickBot="1" x14ac:dyDescent="0.25">
      <c r="A12" s="70"/>
      <c r="B12" s="87"/>
      <c r="C12" s="88"/>
      <c r="D12" s="89"/>
      <c r="E12" s="71"/>
      <c r="F12" s="70"/>
    </row>
    <row r="13" spans="1:6" ht="22.5" thickTop="1" x14ac:dyDescent="0.5">
      <c r="A13" s="21">
        <v>1</v>
      </c>
      <c r="B13" s="93" t="s">
        <v>31</v>
      </c>
      <c r="C13" s="94"/>
      <c r="D13" s="95"/>
      <c r="E13" s="140">
        <f>'ปร. 5 (ก)'!$E$21</f>
        <v>97899</v>
      </c>
      <c r="F13" s="141"/>
    </row>
    <row r="14" spans="1:6" ht="21.75" x14ac:dyDescent="0.5">
      <c r="A14" s="21"/>
      <c r="B14" s="96" t="s">
        <v>64</v>
      </c>
      <c r="C14" s="97"/>
      <c r="D14" s="98"/>
      <c r="E14" s="21">
        <f>E13*0.3074</f>
        <v>30094.152600000001</v>
      </c>
      <c r="F14" s="142"/>
    </row>
    <row r="15" spans="1:6" ht="21.75" x14ac:dyDescent="0.5">
      <c r="A15" s="21">
        <v>2</v>
      </c>
      <c r="B15" s="96" t="s">
        <v>32</v>
      </c>
      <c r="C15" s="97"/>
      <c r="D15" s="98"/>
      <c r="E15" s="21"/>
      <c r="F15" s="21"/>
    </row>
    <row r="16" spans="1:6" ht="21.75" x14ac:dyDescent="0.5">
      <c r="A16" s="21"/>
      <c r="B16" s="96" t="s">
        <v>33</v>
      </c>
      <c r="C16" s="97"/>
      <c r="D16" s="98"/>
      <c r="E16" s="21"/>
      <c r="F16" s="21"/>
    </row>
    <row r="17" spans="1:6" ht="21.75" x14ac:dyDescent="0.5">
      <c r="A17" s="21"/>
      <c r="B17" s="99"/>
      <c r="C17" s="100"/>
      <c r="D17" s="101"/>
      <c r="E17" s="21" t="s">
        <v>13</v>
      </c>
      <c r="F17" s="21"/>
    </row>
    <row r="18" spans="1:6" ht="19.7" customHeight="1" x14ac:dyDescent="0.5">
      <c r="A18" s="21" t="s">
        <v>13</v>
      </c>
      <c r="B18" s="90" t="s">
        <v>37</v>
      </c>
      <c r="C18" s="91"/>
      <c r="D18" s="92"/>
      <c r="E18" s="21" t="s">
        <v>13</v>
      </c>
      <c r="F18" s="21"/>
    </row>
    <row r="19" spans="1:6" ht="19.7" customHeight="1" x14ac:dyDescent="0.5">
      <c r="A19" s="21" t="s">
        <v>13</v>
      </c>
      <c r="B19" s="28" t="s">
        <v>38</v>
      </c>
      <c r="C19" s="29"/>
      <c r="D19" s="30" t="s">
        <v>42</v>
      </c>
      <c r="E19" s="21" t="s">
        <v>13</v>
      </c>
      <c r="F19" s="21"/>
    </row>
    <row r="20" spans="1:6" ht="19.7" customHeight="1" x14ac:dyDescent="0.5">
      <c r="A20" s="21"/>
      <c r="B20" s="31" t="s">
        <v>39</v>
      </c>
      <c r="C20" s="32"/>
      <c r="D20" s="30" t="s">
        <v>42</v>
      </c>
      <c r="E20" s="21" t="s">
        <v>13</v>
      </c>
      <c r="F20" s="21"/>
    </row>
    <row r="21" spans="1:6" ht="19.7" customHeight="1" x14ac:dyDescent="0.5">
      <c r="A21" s="21"/>
      <c r="B21" s="33" t="s">
        <v>40</v>
      </c>
      <c r="C21" s="32"/>
      <c r="D21" s="30" t="s">
        <v>42</v>
      </c>
      <c r="E21" s="21" t="s">
        <v>13</v>
      </c>
      <c r="F21" s="21"/>
    </row>
    <row r="22" spans="1:6" ht="19.7" customHeight="1" thickBot="1" x14ac:dyDescent="0.55000000000000004">
      <c r="A22" s="22"/>
      <c r="B22" s="34" t="s">
        <v>41</v>
      </c>
      <c r="C22" s="35"/>
      <c r="D22" s="30" t="s">
        <v>42</v>
      </c>
      <c r="E22" s="22" t="s">
        <v>13</v>
      </c>
      <c r="F22" s="22"/>
    </row>
    <row r="23" spans="1:6" ht="21.75" thickTop="1" x14ac:dyDescent="0.45">
      <c r="A23" s="72" t="s">
        <v>34</v>
      </c>
      <c r="B23" s="75" t="s">
        <v>35</v>
      </c>
      <c r="C23" s="76"/>
      <c r="D23" s="77"/>
      <c r="E23" s="23">
        <f>SUM(E13:E22)</f>
        <v>127993.1526</v>
      </c>
      <c r="F23" s="24"/>
    </row>
    <row r="24" spans="1:6" ht="21.75" thickBot="1" x14ac:dyDescent="0.5">
      <c r="A24" s="73"/>
      <c r="B24" s="78" t="s">
        <v>36</v>
      </c>
      <c r="C24" s="79"/>
      <c r="D24" s="80"/>
      <c r="E24" s="25">
        <v>127900</v>
      </c>
      <c r="F24" s="26"/>
    </row>
    <row r="25" spans="1:6" ht="22.5" thickTop="1" thickBot="1" x14ac:dyDescent="0.25">
      <c r="A25" s="74"/>
      <c r="B25" s="81" t="str">
        <f>CONCATENATE("ราคากลาง                (",BAHTTEXT(E24),")")</f>
        <v>ราคากลาง                (หนึ่งแสนสองหมื่นเจ็ดพันเก้าร้อยบาทถ้วน)</v>
      </c>
      <c r="C25" s="82"/>
      <c r="D25" s="82"/>
      <c r="E25" s="82"/>
      <c r="F25" s="83"/>
    </row>
    <row r="26" spans="1:6" ht="23.25" customHeight="1" thickTop="1" x14ac:dyDescent="0.2"/>
    <row r="27" spans="1:6" ht="21.75" x14ac:dyDescent="0.5">
      <c r="A27" s="102" t="s">
        <v>15</v>
      </c>
      <c r="B27" s="102"/>
      <c r="C27" s="102"/>
      <c r="D27" s="102" t="s">
        <v>15</v>
      </c>
      <c r="E27" s="102"/>
      <c r="F27" s="102"/>
    </row>
    <row r="28" spans="1:6" ht="21.75" x14ac:dyDescent="0.5">
      <c r="A28" s="102" t="s">
        <v>16</v>
      </c>
      <c r="B28" s="102"/>
      <c r="C28" s="102"/>
      <c r="D28" s="102" t="s">
        <v>17</v>
      </c>
      <c r="E28" s="102"/>
      <c r="F28" s="102"/>
    </row>
    <row r="29" spans="1:6" ht="21.75" x14ac:dyDescent="0.5">
      <c r="A29" s="102" t="s">
        <v>18</v>
      </c>
      <c r="B29" s="102"/>
      <c r="C29" s="102"/>
      <c r="D29" s="102" t="s">
        <v>19</v>
      </c>
      <c r="E29" s="102"/>
      <c r="F29" s="102"/>
    </row>
    <row r="30" spans="1:6" ht="19.7" customHeight="1" x14ac:dyDescent="0.5">
      <c r="A30" s="102"/>
      <c r="B30" s="102"/>
      <c r="C30" s="102"/>
      <c r="D30" s="102"/>
      <c r="E30" s="102"/>
      <c r="F30" s="102"/>
    </row>
    <row r="31" spans="1:6" ht="21.75" x14ac:dyDescent="0.5">
      <c r="A31" s="102" t="s">
        <v>15</v>
      </c>
      <c r="B31" s="102"/>
      <c r="C31" s="102"/>
      <c r="D31" s="102" t="s">
        <v>15</v>
      </c>
      <c r="E31" s="102"/>
      <c r="F31" s="102"/>
    </row>
    <row r="32" spans="1:6" ht="21.75" x14ac:dyDescent="0.5">
      <c r="A32" s="102" t="s">
        <v>20</v>
      </c>
      <c r="B32" s="102"/>
      <c r="C32" s="102"/>
      <c r="D32" s="102" t="s">
        <v>21</v>
      </c>
      <c r="E32" s="102"/>
      <c r="F32" s="102"/>
    </row>
    <row r="33" spans="1:6" ht="21.75" x14ac:dyDescent="0.5">
      <c r="A33" s="102" t="s">
        <v>22</v>
      </c>
      <c r="B33" s="102"/>
      <c r="C33" s="102"/>
      <c r="D33" s="102" t="s">
        <v>23</v>
      </c>
      <c r="E33" s="102"/>
      <c r="F33" s="102"/>
    </row>
  </sheetData>
  <mergeCells count="33">
    <mergeCell ref="A27:C27"/>
    <mergeCell ref="A28:C28"/>
    <mergeCell ref="D27:F27"/>
    <mergeCell ref="D28:F28"/>
    <mergeCell ref="A32:C32"/>
    <mergeCell ref="D32:F32"/>
    <mergeCell ref="A33:C33"/>
    <mergeCell ref="D33:F33"/>
    <mergeCell ref="A29:C29"/>
    <mergeCell ref="D29:F29"/>
    <mergeCell ref="A30:C30"/>
    <mergeCell ref="D30:F30"/>
    <mergeCell ref="A31:C31"/>
    <mergeCell ref="D31:F31"/>
    <mergeCell ref="A11:A12"/>
    <mergeCell ref="E11:E12"/>
    <mergeCell ref="F11:F12"/>
    <mergeCell ref="A23:A25"/>
    <mergeCell ref="B23:D23"/>
    <mergeCell ref="B24:D24"/>
    <mergeCell ref="B25:F25"/>
    <mergeCell ref="B11:D12"/>
    <mergeCell ref="B18:D18"/>
    <mergeCell ref="B13:D13"/>
    <mergeCell ref="B14:D14"/>
    <mergeCell ref="B15:D15"/>
    <mergeCell ref="B16:D16"/>
    <mergeCell ref="B17:D17"/>
    <mergeCell ref="A6:F6"/>
    <mergeCell ref="A2:F2"/>
    <mergeCell ref="A3:F3"/>
    <mergeCell ref="A4:F4"/>
    <mergeCell ref="A5:F5"/>
  </mergeCells>
  <pageMargins left="0.70866141732283472" right="0.70866141732283472" top="0.39370078740157483" bottom="0.70866141732283472" header="0.31496062992125984" footer="0.31496062992125984"/>
  <pageSetup orientation="portrait" verticalDpi="1200" r:id="rId1"/>
  <headerFooter>
    <oddFooter>&amp;L&amp;"AngsanaUPC,ธรรมดา" หมายเหตุ : ปริมาณงานที่ปรากฏใน  BOQ. นี้ไม่สามารถนำไปใช้อ้างอิงในการก่อสร้างจริงได้ หากต้องการใช้  BOQ. นี้ให้ผู้เสนอราคากรอกรายละเอียด
                       ในการเสนอราคาจะต้องลบปริมาณวัสดุและราคาออกก่อน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J8" sqref="J8"/>
    </sheetView>
  </sheetViews>
  <sheetFormatPr defaultRowHeight="14.25" x14ac:dyDescent="0.2"/>
  <sheetData>
    <row r="1" spans="1:3" x14ac:dyDescent="0.2">
      <c r="A1">
        <v>1.2</v>
      </c>
      <c r="B1">
        <v>4</v>
      </c>
      <c r="C1">
        <f>A1*B1</f>
        <v>4.8</v>
      </c>
    </row>
    <row r="2" spans="1:3" x14ac:dyDescent="0.2">
      <c r="A2">
        <v>4</v>
      </c>
      <c r="B2">
        <v>3</v>
      </c>
      <c r="C2">
        <f t="shared" ref="C2:C8" si="0">A2*B2</f>
        <v>12</v>
      </c>
    </row>
    <row r="3" spans="1:3" x14ac:dyDescent="0.2">
      <c r="A3">
        <v>1</v>
      </c>
      <c r="B3">
        <v>1</v>
      </c>
      <c r="C3">
        <f t="shared" si="0"/>
        <v>1</v>
      </c>
    </row>
    <row r="4" spans="1:3" x14ac:dyDescent="0.2">
      <c r="A4">
        <v>2</v>
      </c>
      <c r="B4">
        <v>2</v>
      </c>
      <c r="C4">
        <f t="shared" si="0"/>
        <v>4</v>
      </c>
    </row>
    <row r="5" spans="1:3" x14ac:dyDescent="0.2">
      <c r="A5">
        <v>1.2</v>
      </c>
      <c r="B5">
        <v>4</v>
      </c>
      <c r="C5">
        <f t="shared" si="0"/>
        <v>4.8</v>
      </c>
    </row>
    <row r="6" spans="1:3" x14ac:dyDescent="0.2">
      <c r="A6">
        <v>1</v>
      </c>
      <c r="B6">
        <v>4</v>
      </c>
      <c r="C6">
        <f t="shared" si="0"/>
        <v>4</v>
      </c>
    </row>
    <row r="7" spans="1:3" x14ac:dyDescent="0.2">
      <c r="A7">
        <v>1.8</v>
      </c>
      <c r="B7">
        <v>4</v>
      </c>
      <c r="C7">
        <f t="shared" si="0"/>
        <v>7.2</v>
      </c>
    </row>
    <row r="8" spans="1:3" x14ac:dyDescent="0.2">
      <c r="A8">
        <v>2</v>
      </c>
      <c r="B8">
        <v>6</v>
      </c>
      <c r="C8">
        <f t="shared" si="0"/>
        <v>12</v>
      </c>
    </row>
    <row r="11" spans="1:3" x14ac:dyDescent="0.2">
      <c r="C11">
        <f>SUM(C1:C10)</f>
        <v>49.800000000000004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ปร.4 (ก)</vt:lpstr>
      <vt:lpstr>ปร. 5 (ก)</vt:lpstr>
      <vt:lpstr>ปร.6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STROKEU</dc:creator>
  <cp:lastModifiedBy>STROKEU</cp:lastModifiedBy>
  <dcterms:created xsi:type="dcterms:W3CDTF">2016-08-05T05:21:08Z</dcterms:created>
  <dcterms:modified xsi:type="dcterms:W3CDTF">2017-03-06T04:01:02Z</dcterms:modified>
</cp:coreProperties>
</file>