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ew Folder\My Documents\ตกลงราคา 59\BOQ\จ้างปรับปรุงสำนักงาน STEMI อาคารสงฆ์อาพาธ ชั้น 3\"/>
    </mc:Choice>
  </mc:AlternateContent>
  <bookViews>
    <workbookView xWindow="0" yWindow="0" windowWidth="11490" windowHeight="4695" tabRatio="813" firstSheet="4" activeTab="5"/>
  </bookViews>
  <sheets>
    <sheet name="XXXXXXX" sheetId="16" state="veryHidden" r:id="rId1"/>
    <sheet name="ผ่อง" sheetId="23" state="veryHidden" r:id="rId2"/>
    <sheet name="ปร.4 (ก)" sheetId="10" r:id="rId3"/>
    <sheet name="ปร.4 (ข)" sheetId="70" r:id="rId4"/>
    <sheet name="ปร.5(ก)" sheetId="62" r:id="rId5"/>
    <sheet name="ปร.5(ข)" sheetId="71" r:id="rId6"/>
    <sheet name="ปร.6" sheetId="63" r:id="rId7"/>
  </sheets>
  <externalReferences>
    <externalReference r:id="rId8"/>
  </externalReferences>
  <definedNames>
    <definedName name="_day1" localSheetId="3">#REF!</definedName>
    <definedName name="_day1" localSheetId="5">#REF!</definedName>
    <definedName name="_day1">#REF!</definedName>
    <definedName name="_day10" localSheetId="3">#REF!</definedName>
    <definedName name="_day10" localSheetId="5">#REF!</definedName>
    <definedName name="_day10">#REF!</definedName>
    <definedName name="_day11" localSheetId="3">#REF!</definedName>
    <definedName name="_day11" localSheetId="5">#REF!</definedName>
    <definedName name="_day11">#REF!</definedName>
    <definedName name="_day12" localSheetId="3">#REF!</definedName>
    <definedName name="_day12" localSheetId="5">#REF!</definedName>
    <definedName name="_day12">#REF!</definedName>
    <definedName name="_day13" localSheetId="3">#REF!</definedName>
    <definedName name="_day13" localSheetId="5">#REF!</definedName>
    <definedName name="_day13">#REF!</definedName>
    <definedName name="_day19" localSheetId="3">#REF!</definedName>
    <definedName name="_day19" localSheetId="5">#REF!</definedName>
    <definedName name="_day19">#REF!</definedName>
    <definedName name="_day2" localSheetId="3">#REF!</definedName>
    <definedName name="_day2" localSheetId="5">#REF!</definedName>
    <definedName name="_day2">#REF!</definedName>
    <definedName name="_day3" localSheetId="3">#REF!</definedName>
    <definedName name="_day3" localSheetId="5">#REF!</definedName>
    <definedName name="_day3">#REF!</definedName>
    <definedName name="_day4" localSheetId="3">#REF!</definedName>
    <definedName name="_day4" localSheetId="5">#REF!</definedName>
    <definedName name="_day4">#REF!</definedName>
    <definedName name="_day5" localSheetId="3">#REF!</definedName>
    <definedName name="_day5" localSheetId="5">#REF!</definedName>
    <definedName name="_day5">#REF!</definedName>
    <definedName name="_day6" localSheetId="3">#REF!</definedName>
    <definedName name="_day6" localSheetId="5">#REF!</definedName>
    <definedName name="_day6">#REF!</definedName>
    <definedName name="_day7" localSheetId="3">#REF!</definedName>
    <definedName name="_day7" localSheetId="5">#REF!</definedName>
    <definedName name="_day7">#REF!</definedName>
    <definedName name="_day8" localSheetId="3">#REF!</definedName>
    <definedName name="_day8" localSheetId="5">#REF!</definedName>
    <definedName name="_day8">#REF!</definedName>
    <definedName name="_day9" localSheetId="3">#REF!</definedName>
    <definedName name="_day9" localSheetId="5">#REF!</definedName>
    <definedName name="_day9">#REF!</definedName>
    <definedName name="cost1" localSheetId="3">#REF!</definedName>
    <definedName name="cost1" localSheetId="5">#REF!</definedName>
    <definedName name="cost1">#REF!</definedName>
    <definedName name="cost10" localSheetId="3">#REF!</definedName>
    <definedName name="cost10" localSheetId="5">#REF!</definedName>
    <definedName name="cost10">#REF!</definedName>
    <definedName name="cost11" localSheetId="3">#REF!</definedName>
    <definedName name="cost11" localSheetId="5">#REF!</definedName>
    <definedName name="cost11">#REF!</definedName>
    <definedName name="cost12" localSheetId="3">#REF!</definedName>
    <definedName name="cost12" localSheetId="5">#REF!</definedName>
    <definedName name="cost12">#REF!</definedName>
    <definedName name="cost13" localSheetId="3">#REF!</definedName>
    <definedName name="cost13" localSheetId="5">#REF!</definedName>
    <definedName name="cost13">#REF!</definedName>
    <definedName name="cost2" localSheetId="3">#REF!</definedName>
    <definedName name="cost2" localSheetId="5">#REF!</definedName>
    <definedName name="cost2">#REF!</definedName>
    <definedName name="cost3" localSheetId="3">#REF!</definedName>
    <definedName name="cost3" localSheetId="5">#REF!</definedName>
    <definedName name="cost3">#REF!</definedName>
    <definedName name="cost4" localSheetId="3">#REF!</definedName>
    <definedName name="cost4" localSheetId="5">#REF!</definedName>
    <definedName name="cost4">#REF!</definedName>
    <definedName name="cost5" localSheetId="3">#REF!</definedName>
    <definedName name="cost5" localSheetId="5">#REF!</definedName>
    <definedName name="cost5">#REF!</definedName>
    <definedName name="cost6" localSheetId="3">#REF!</definedName>
    <definedName name="cost6" localSheetId="5">#REF!</definedName>
    <definedName name="cost6">#REF!</definedName>
    <definedName name="cost7" localSheetId="3">#REF!</definedName>
    <definedName name="cost7" localSheetId="5">#REF!</definedName>
    <definedName name="cost7">#REF!</definedName>
    <definedName name="cost8" localSheetId="3">#REF!</definedName>
    <definedName name="cost8" localSheetId="5">#REF!</definedName>
    <definedName name="cost8">#REF!</definedName>
    <definedName name="cost9" localSheetId="3">#REF!</definedName>
    <definedName name="cost9" localSheetId="5">#REF!</definedName>
    <definedName name="cost9">#REF!</definedName>
    <definedName name="LLOOO" localSheetId="3">#REF!</definedName>
    <definedName name="LLOOO" localSheetId="5">#REF!</definedName>
    <definedName name="LLOOO">#REF!</definedName>
    <definedName name="_xlnm.Print_Area" localSheetId="3">#REF!</definedName>
    <definedName name="_xlnm.Print_Area" localSheetId="5">#REF!</definedName>
    <definedName name="_xlnm.Print_Area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2">'ปร.4 (ก)'!$1:$12</definedName>
    <definedName name="_xlnm.Print_Titles" localSheetId="3">'ปร.4 (ข)'!$1:$12</definedName>
    <definedName name="กกกกก" localSheetId="3">#REF!</definedName>
    <definedName name="กกกกก" localSheetId="5">#REF!</definedName>
    <definedName name="กกกกก">#REF!</definedName>
    <definedName name="งานทั่วไป" localSheetId="3">[1]ภูมิทัศน์!#REF!</definedName>
    <definedName name="งานทั่วไป" localSheetId="5">[1]ภูมิทัศน์!#REF!</definedName>
    <definedName name="งานทั่วไป">[1]ภูมิทัศน์!#REF!</definedName>
    <definedName name="งานบัวเชิงผนัง" localSheetId="3">[1]ภูมิทัศน์!#REF!</definedName>
    <definedName name="งานบัวเชิงผนัง" localSheetId="5">[1]ภูมิทัศน์!#REF!</definedName>
    <definedName name="งานบัวเชิงผนัง">[1]ภูมิทัศน์!#REF!</definedName>
    <definedName name="งานประตูหน้าต่าง" localSheetId="3">[1]ภูมิทัศน์!#REF!</definedName>
    <definedName name="งานประตูหน้าต่าง" localSheetId="5">[1]ภูมิทัศน์!#REF!</definedName>
    <definedName name="งานประตูหน้าต่าง">[1]ภูมิทัศน์!#REF!</definedName>
    <definedName name="งานผนัง" localSheetId="3">[1]ภูมิทัศน์!#REF!</definedName>
    <definedName name="งานผนัง" localSheetId="5">[1]ภูมิทัศน์!#REF!</definedName>
    <definedName name="งานผนัง">[1]ภูมิทัศน์!#REF!</definedName>
    <definedName name="งานฝ้าเพดาน" localSheetId="3">[1]ภูมิทัศน์!#REF!</definedName>
    <definedName name="งานฝ้าเพดาน" localSheetId="5">[1]ภูมิทัศน์!#REF!</definedName>
    <definedName name="งานฝ้าเพดาน">[1]ภูมิทัศน์!#REF!</definedName>
    <definedName name="งานพื้น" localSheetId="3">[1]ภูมิทัศน์!#REF!</definedName>
    <definedName name="งานพื้น" localSheetId="5">[1]ภูมิทัศน์!#REF!</definedName>
    <definedName name="งานพื้น">[1]ภูมิทัศน์!#REF!</definedName>
    <definedName name="งานสุขภัณฑ์" localSheetId="3">[1]ภูมิทัศน์!#REF!</definedName>
    <definedName name="งานสุขภัณฑ์" localSheetId="5">[1]ภูมิทัศน์!#REF!</definedName>
    <definedName name="งานสุขภัณฑ์">[1]ภูมิทัศน์!#REF!</definedName>
    <definedName name="งานหลังคา" localSheetId="3">[1]ภูมิทัศน์!#REF!</definedName>
    <definedName name="งานหลังคา" localSheetId="5">[1]ภูมิทัศน์!#REF!</definedName>
    <definedName name="งานหลังคา">[1]ภูมิทัศน์!#REF!</definedName>
    <definedName name="จัดสร้าง" localSheetId="3">#REF!</definedName>
    <definedName name="จัดสร้าง" localSheetId="5">#REF!</definedName>
    <definedName name="จัดสร้าง">#REF!</definedName>
    <definedName name="ใช่" localSheetId="3">#REF!</definedName>
    <definedName name="ใช่" localSheetId="5">#REF!</definedName>
    <definedName name="ใช่">#REF!</definedName>
    <definedName name="ดด" localSheetId="3">#REF!</definedName>
    <definedName name="ดด" localSheetId="5">#REF!</definedName>
    <definedName name="ดด">#REF!</definedName>
    <definedName name="วววววววว" localSheetId="3">#REF!</definedName>
    <definedName name="วววววววว" localSheetId="5">#REF!</definedName>
    <definedName name="วววววววว">#REF!</definedName>
    <definedName name="ววววววววว" localSheetId="3">#REF!</definedName>
    <definedName name="ววววววววว" localSheetId="5">#REF!</definedName>
    <definedName name="ววววววววว">#REF!</definedName>
    <definedName name="ศาลปกครอง" localSheetId="3">#REF!</definedName>
    <definedName name="ศาลปกครอง" localSheetId="5">#REF!</definedName>
    <definedName name="ศาลปกครอง">#REF!</definedName>
  </definedNames>
  <calcPr calcId="152511"/>
</workbook>
</file>

<file path=xl/calcChain.xml><?xml version="1.0" encoding="utf-8"?>
<calcChain xmlns="http://schemas.openxmlformats.org/spreadsheetml/2006/main">
  <c r="E8" i="63" l="1"/>
  <c r="D8" i="63"/>
  <c r="C13" i="62"/>
  <c r="C8" i="63"/>
  <c r="A13" i="71"/>
  <c r="C13" i="71"/>
  <c r="D13" i="62"/>
  <c r="D13" i="71"/>
  <c r="J9" i="70"/>
  <c r="E13" i="62"/>
  <c r="E13" i="71"/>
  <c r="H9" i="70"/>
  <c r="F9" i="70"/>
  <c r="B6" i="63"/>
  <c r="C5" i="63"/>
  <c r="F7" i="70"/>
  <c r="B4" i="63"/>
  <c r="A11" i="71"/>
  <c r="B10" i="71"/>
  <c r="A9" i="71"/>
  <c r="A8" i="71"/>
  <c r="A7" i="71"/>
  <c r="H60" i="10"/>
  <c r="H59" i="10"/>
  <c r="H58" i="10"/>
  <c r="H57" i="10"/>
  <c r="H62" i="10"/>
  <c r="D20" i="62"/>
  <c r="F60" i="10"/>
  <c r="I60" i="10"/>
  <c r="F59" i="10"/>
  <c r="I59" i="10"/>
  <c r="F58" i="10"/>
  <c r="I58" i="10"/>
  <c r="F57" i="10"/>
  <c r="F62" i="10"/>
  <c r="C20" i="62"/>
  <c r="I57" i="10"/>
  <c r="I62" i="10"/>
  <c r="G18" i="71"/>
  <c r="G19" i="71"/>
  <c r="G20" i="71"/>
  <c r="H16" i="70"/>
  <c r="F16" i="70"/>
  <c r="H15" i="70"/>
  <c r="F15" i="70"/>
  <c r="H14" i="70"/>
  <c r="H18" i="70"/>
  <c r="F14" i="70"/>
  <c r="F18" i="70"/>
  <c r="C17" i="71"/>
  <c r="E17" i="71"/>
  <c r="F49" i="10"/>
  <c r="H49" i="10"/>
  <c r="F50" i="10"/>
  <c r="H50" i="10"/>
  <c r="F51" i="10"/>
  <c r="H51" i="10"/>
  <c r="F52" i="10"/>
  <c r="H52" i="10"/>
  <c r="H37" i="10"/>
  <c r="H39" i="10"/>
  <c r="F37" i="10"/>
  <c r="F39" i="10"/>
  <c r="E27" i="71"/>
  <c r="D17" i="63"/>
  <c r="D18" i="63"/>
  <c r="G17" i="71"/>
  <c r="I15" i="70"/>
  <c r="I16" i="70"/>
  <c r="I52" i="10"/>
  <c r="I51" i="10"/>
  <c r="I50" i="10"/>
  <c r="I14" i="70"/>
  <c r="I49" i="10"/>
  <c r="I37" i="10"/>
  <c r="I39" i="10"/>
  <c r="A11" i="62"/>
  <c r="B10" i="62"/>
  <c r="A9" i="62"/>
  <c r="A8" i="62"/>
  <c r="A7" i="62"/>
  <c r="I18" i="70"/>
  <c r="C28" i="63"/>
  <c r="H48" i="10"/>
  <c r="H54" i="10"/>
  <c r="D19" i="62"/>
  <c r="F48" i="10"/>
  <c r="F54" i="10"/>
  <c r="C19" i="62"/>
  <c r="I48" i="10"/>
  <c r="I54" i="10"/>
  <c r="E20" i="62"/>
  <c r="G20" i="62"/>
  <c r="H31" i="10"/>
  <c r="H34" i="10"/>
  <c r="F31" i="10"/>
  <c r="F34" i="10"/>
  <c r="H24" i="10"/>
  <c r="H23" i="10"/>
  <c r="H26" i="10"/>
  <c r="F24" i="10"/>
  <c r="F23" i="10"/>
  <c r="F26" i="10"/>
  <c r="H14" i="10"/>
  <c r="H15" i="10"/>
  <c r="H16" i="10"/>
  <c r="H17" i="10"/>
  <c r="F14" i="10"/>
  <c r="F15" i="10"/>
  <c r="F16" i="10"/>
  <c r="F17" i="10"/>
  <c r="I31" i="10"/>
  <c r="I34" i="10"/>
  <c r="I24" i="10"/>
  <c r="I23" i="10"/>
  <c r="H19" i="10"/>
  <c r="D17" i="62"/>
  <c r="I16" i="10"/>
  <c r="I14" i="10"/>
  <c r="F19" i="10"/>
  <c r="I17" i="10"/>
  <c r="I15" i="10"/>
  <c r="I26" i="10"/>
  <c r="C17" i="62"/>
  <c r="F42" i="10"/>
  <c r="C18" i="62"/>
  <c r="H42" i="10"/>
  <c r="D18" i="62"/>
  <c r="E19" i="62"/>
  <c r="G19" i="62"/>
  <c r="E17" i="62"/>
  <c r="G17" i="62"/>
  <c r="I19" i="10"/>
  <c r="I42" i="10"/>
  <c r="E18" i="62"/>
  <c r="E27" i="62"/>
  <c r="D15" i="63"/>
  <c r="D16" i="63"/>
  <c r="D25" i="63"/>
  <c r="G18" i="62"/>
</calcChain>
</file>

<file path=xl/sharedStrings.xml><?xml version="1.0" encoding="utf-8"?>
<sst xmlns="http://schemas.openxmlformats.org/spreadsheetml/2006/main" count="226" uniqueCount="110">
  <si>
    <r>
      <t xml:space="preserve"> </t>
    </r>
    <r>
      <rPr>
        <b/>
        <sz val="15"/>
        <color rgb="FFFF0000"/>
        <rFont val="EucrosiaUPC"/>
        <family val="1"/>
      </rPr>
      <t xml:space="preserve"> แบบ ปร.4 (ก)</t>
    </r>
  </si>
  <si>
    <t>แบบแสดงรายการ ปริมาณงาน และราคา</t>
  </si>
  <si>
    <t>กลุ่มงาน โรงพยาบาลสพรรสิทธิประสงค์อุบลราชธานี</t>
  </si>
  <si>
    <t xml:space="preserve">                  </t>
  </si>
  <si>
    <t>ชื่อโครงการ : ปรับปรุงสำนักงาน STEMI.</t>
  </si>
  <si>
    <t>สถานที่ก่อสร้าง : อาคารสงฆ์อาพาธ ชั้น 3</t>
  </si>
  <si>
    <t>แบบเลขที่</t>
  </si>
  <si>
    <t>42/58</t>
  </si>
  <si>
    <t>เจ้าของโครงการ : คุณสุเพียร โภคทิพย์</t>
  </si>
  <si>
    <t>คำนวณราคากลางโดย นายชุติพนธ์ ขันตีสาย</t>
  </si>
  <si>
    <t>เมื่อวันที่</t>
  </si>
  <si>
    <t>เดือน</t>
  </si>
  <si>
    <t>พฤศจิกายน</t>
  </si>
  <si>
    <t>พ.ศ.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</si>
  <si>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</si>
  <si>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</si>
  <si>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</si>
  <si>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</si>
  <si>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</si>
  <si>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</si>
  <si>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</si>
  <si>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</si>
  <si>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</si>
  <si>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</si>
  <si>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</si>
  <si>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</si>
  <si>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หมวดงานรื้อถอน</t>
  </si>
  <si>
    <t xml:space="preserve"> - งานรื้อถอนชุดประตูพร้อมวงกบ</t>
  </si>
  <si>
    <t>ตร.ม.</t>
  </si>
  <si>
    <t>รื้อขนไป</t>
  </si>
  <si>
    <t xml:space="preserve"> - งานรื้อถอนผนังก่ออิฐ</t>
  </si>
  <si>
    <t xml:space="preserve"> - งานรื้อถอนกระเบื้อง</t>
  </si>
  <si>
    <t>ชุด</t>
  </si>
  <si>
    <t xml:space="preserve"> - งานรื้อถอนวัสดุฝ้าเพดาน</t>
  </si>
  <si>
    <t>รวม 1 หมวดงานรื้อถอน</t>
  </si>
  <si>
    <t>หมวดงานสถาปัตยกรรม</t>
  </si>
  <si>
    <t>2.1 งานวัสดุพื้นและงานวัสดุผนัง</t>
  </si>
  <si>
    <t xml:space="preserve"> - กระเบื้องแกรนิตโต้ 0.60x 0.60 m. ผิวหน้าขัดมัน</t>
  </si>
  <si>
    <t xml:space="preserve"> - ผนังเดิมทำสี ACRYLIC 100 % กึ่งเงาชนิดกันเชื้อรา</t>
  </si>
  <si>
    <t>รวม 2.1 งานวัสดุพื้นและงานวัสดุผนัง</t>
  </si>
  <si>
    <t>2.2 งานวัสดุฝ้าเพดาน</t>
  </si>
  <si>
    <t xml:space="preserve"> - ฝ้าเพดานยิปซั่มบอร์ดแผ่นเรียบแบบมีฟอยล์หนา 9 mm.ฉาบเรียบ ทาสี </t>
  </si>
  <si>
    <t xml:space="preserve">   ACRYLIC กึ่งเงาชนิดกันเชื้อราโครงคร่าว C-Line @ 0.60x0.60 m.</t>
  </si>
  <si>
    <t>2.3 งานประตู</t>
  </si>
  <si>
    <t xml:space="preserve"> - ประตู AD</t>
  </si>
  <si>
    <t>วัสดุ+ค่าแรง</t>
  </si>
  <si>
    <t>รวม 2.3 งานประตู</t>
  </si>
  <si>
    <t>รวม 2 หมวดงานสถาปัตยกรรม</t>
  </si>
  <si>
    <t>หมวดงานไฟฟ้าและแสงสว่าง</t>
  </si>
  <si>
    <t xml:space="preserve"> - สวิทซ์ทางเดียว 16A 250V( Panasonic,Toshino)</t>
  </si>
  <si>
    <t xml:space="preserve"> - ปลั๊กไฟเต้าเสียบคู่แบบมี Ground</t>
  </si>
  <si>
    <t xml:space="preserve"> - ชุดโคมแบบฝังในฝ้าเพดานหลอด LED TUBE  T8 ขนาด 2x20 W. </t>
  </si>
  <si>
    <t xml:space="preserve"> - ท่อ EMT 1/2''</t>
  </si>
  <si>
    <t>เมตร</t>
  </si>
  <si>
    <t xml:space="preserve"> - THW. 2.5 sq.mm.</t>
  </si>
  <si>
    <t>รวม 3 หมวดงานไฟฟ้าและแสงสว่าง</t>
  </si>
  <si>
    <t>หมวดงานระบบระบายอากาศ</t>
  </si>
  <si>
    <t xml:space="preserve"> - ค่าแรงติดตั้งพัดลมโคจรแบบติดเพดาน Dia 16 " </t>
  </si>
  <si>
    <t>เครื่อง</t>
  </si>
  <si>
    <t xml:space="preserve"> - ค่าแรงติดตั้งเครื่องปรับอากาศ 18,000 BTU./H</t>
  </si>
  <si>
    <t xml:space="preserve"> - ค่าแรงติดตั้งพัดลมระบายอากาศแบบฝังฝ้าเพดาน ขนาด 240 CFM </t>
  </si>
  <si>
    <t xml:space="preserve"> - FLEXIBLE DUCTS Ø  6'' </t>
  </si>
  <si>
    <t>รวม 4 หมวดงานระบบระบายอากาศ</t>
  </si>
  <si>
    <r>
      <t xml:space="preserve"> </t>
    </r>
    <r>
      <rPr>
        <b/>
        <sz val="15"/>
        <color rgb="FFFF0000"/>
        <rFont val="EucrosiaUPC"/>
        <family val="1"/>
      </rPr>
      <t xml:space="preserve"> แบบ ปร.4 (ข)</t>
    </r>
  </si>
  <si>
    <t>ส่วนที่ 2 หมวดงานครุภัณฑ์จัดซื้อ หรือสั่งซื้อ</t>
  </si>
  <si>
    <t xml:space="preserve"> - พัดลมโคจรแบบติดเพดาน Dia 16 " </t>
  </si>
  <si>
    <t xml:space="preserve"> - เครื่องปรับอากาศ 18,000 BTU./H</t>
  </si>
  <si>
    <t xml:space="preserve"> - พัดลมระบายอากาศแบบฝังฝ้าเพดาน ขนาด 240 CFM </t>
  </si>
  <si>
    <t>รวม 1 หมวดงานระบบระบายอากาศ</t>
  </si>
  <si>
    <t xml:space="preserve"> แบบ ปร. 5 (ก)</t>
  </si>
  <si>
    <t>แบบสรุปค่าก่อสร้าง</t>
  </si>
  <si>
    <t xml:space="preserve">แบบเลขที่  </t>
  </si>
  <si>
    <t>แบบ  ปร. 4     ที่แนบ      มีจำนวน            3                                 หน้า</t>
  </si>
  <si>
    <t>คำนวณราคากลาง                 เมื่อวันที่</t>
  </si>
  <si>
    <t xml:space="preserve"> </t>
  </si>
  <si>
    <t>รวมค่าก่อสร้าง</t>
  </si>
  <si>
    <t>หมวดงานระบบไฟฟ้าและสื่อสาร</t>
  </si>
  <si>
    <t xml:space="preserve">     แบบฟอร์มนี้   สามารถปรับปรุงและเปลี่ยนแปลงได้ตามความเหมาะสมและสอดคล้องกับ</t>
  </si>
  <si>
    <t xml:space="preserve">       โครงการ/งานก่อสร้างที่คำนวณราคากลาง</t>
  </si>
  <si>
    <t xml:space="preserve"> แบบ ปร. 5 (ข)</t>
  </si>
  <si>
    <t>แบบ  ปร. 4     ที่แนบ      มีจำนวน            1                                 หน้า</t>
  </si>
  <si>
    <t xml:space="preserve">                                                                                                                                  </t>
  </si>
  <si>
    <t xml:space="preserve">แบบ ปร.6 </t>
  </si>
  <si>
    <t>แบบสรุปราคากลางงานก่อสร้างอาคาร</t>
  </si>
  <si>
    <t xml:space="preserve">แบบเลขที่       23/58                                                                   </t>
  </si>
  <si>
    <t>แบบ ปร. 4 และ ปร. 5  ที่แนบ          มีจำนวน                1            ชุด</t>
  </si>
  <si>
    <t>วันที่</t>
  </si>
  <si>
    <t>หลักเกณฑ์คำนวณราคากลาง ตามหนังสือกระทรวงการคลัง ด่วนที่สุด ที่ กค 0405.3/ว 364 ลงวันที่ 15 กันยายน 2559</t>
  </si>
  <si>
    <t xml:space="preserve"> Factot  F. งานก่อสร้างอาคาร</t>
  </si>
  <si>
    <t>ค่าก่อสร้าง</t>
  </si>
  <si>
    <t>ค่างานส่วนที่ 1 ค่างานต้นทุน (คำนวณในราคาทุน)</t>
  </si>
  <si>
    <t>ราคาค่า Factor F. 0.3074</t>
  </si>
  <si>
    <t>ค่างานส่วนที่ 2 หมวดงานครุภัณฑ์จัดซื้อ หรือสั่งซื้อ</t>
  </si>
  <si>
    <t>ราคารวมค่าภาษีมูลค่าเพิ่ม (VAT)   7 %</t>
  </si>
  <si>
    <t xml:space="preserve">  เงื่อนไขการใช้ตาราง Factor F</t>
  </si>
  <si>
    <t>เงินล่วงหน้าจ่าย............…...%</t>
  </si>
  <si>
    <t>เงินประกันผลงานหัก........….%</t>
  </si>
  <si>
    <t>ดอกเบี้ยเงินกู้..........6......……%</t>
  </si>
  <si>
    <t>ภาษีมูลค่าเพิ่ม...........7...……%</t>
  </si>
  <si>
    <t>สรุป</t>
  </si>
  <si>
    <t>รวมค่าก่อสร้างทั้งโครงการ/งานก่อสร้าง</t>
  </si>
  <si>
    <t xml:space="preserve">                      ราคากลาง</t>
  </si>
  <si>
    <t>คณะกรรมการกำหนดราคากลาง</t>
  </si>
  <si>
    <t>ตามคำสั่งจังหวัดอุบลราชธานี ที่......................../2560  ลงวันที่......................................................................................</t>
  </si>
  <si>
    <t xml:space="preserve">                                                      (ลงชื่อ)..........................................................................ประธานกรรมการฯ</t>
  </si>
  <si>
    <t xml:space="preserve">                           (นายปรีดา  อิทธิธรรมบูรณ์)           รองผู้อำนวยการฝ่ายการแพทย์</t>
  </si>
  <si>
    <t xml:space="preserve">                           (นางสุเพียร    โภคทิพย์)          พยาบาลวิชาชีพชำนาญการ</t>
  </si>
  <si>
    <t xml:space="preserve">                                                      (ลงชื่อ)..........................................................................กรรมการฯ</t>
  </si>
  <si>
    <t xml:space="preserve">                           (นายกฤษณะ  สิงห์เรือง)           นายช่างเทคนิคชำนาญงาน</t>
  </si>
  <si>
    <t xml:space="preserve">                                                      (ลงชื่อ).........................................................................กรรมการฯ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</si>
</sst>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\t0.00E+00"/>
    <numFmt numFmtId="189" formatCode="&quot;฿&quot;\t#,##0_);\(&quot;฿&quot;\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</numFmts>
  <fonts count="43">
    <font>
      <sz val="14"/>
      <name val="AngsanaUPC"/>
      <charset val="222"/>
    </font>
    <font>
      <sz val="14"/>
      <color theme="1"/>
      <name val="EucrosiaUPC"/>
      <family val="2"/>
      <charset val="222"/>
    </font>
    <font>
      <sz val="14"/>
      <name val="AngsanaUPC"/>
      <charset val="222"/>
    </font>
    <font>
      <sz val="14"/>
      <name val="AngsanaUPC"/>
    </font>
    <font>
      <sz val="14"/>
      <name val="SV Rojchana"/>
    </font>
    <font>
      <sz val="10"/>
      <name val="Arial"/>
      <family val="2"/>
    </font>
    <font>
      <sz val="16"/>
      <name val="DilleniaUPC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4"/>
      <name val="AngsanaUPC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2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b/>
      <sz val="15"/>
      <name val="EucrosiaUPC"/>
      <family val="1"/>
      <charset val="222"/>
    </font>
    <font>
      <b/>
      <sz val="16"/>
      <name val="IrisUPC"/>
      <family val="2"/>
      <charset val="222"/>
    </font>
    <font>
      <b/>
      <sz val="13"/>
      <name val="Cordia New"/>
      <family val="2"/>
    </font>
    <font>
      <b/>
      <sz val="16"/>
      <name val="IrisUPC"/>
      <family val="2"/>
    </font>
    <font>
      <b/>
      <sz val="12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sz val="13"/>
      <name val="Cordia New"/>
      <family val="2"/>
    </font>
    <font>
      <b/>
      <sz val="15"/>
      <color rgb="FFFF0000"/>
      <name val="EucrosiaUPC"/>
      <family val="1"/>
    </font>
    <font>
      <b/>
      <sz val="16"/>
      <color rgb="FF0000CC"/>
      <name val="IrisUPC"/>
      <family val="2"/>
    </font>
    <font>
      <b/>
      <sz val="16"/>
      <color rgb="FF0000CC"/>
      <name val="IrisUPC"/>
      <family val="2"/>
      <charset val="222"/>
    </font>
    <font>
      <b/>
      <sz val="16"/>
      <color rgb="FFC00000"/>
      <name val="EucrosiaUPC"/>
      <family val="1"/>
    </font>
    <font>
      <b/>
      <sz val="14"/>
      <color rgb="FF333399"/>
      <name val="Cordia New"/>
      <family val="2"/>
    </font>
    <font>
      <b/>
      <sz val="17"/>
      <color rgb="FF0000CC"/>
      <name val="IrisUPC"/>
      <family val="2"/>
    </font>
    <font>
      <b/>
      <sz val="15"/>
      <color rgb="FFC00000"/>
      <name val="EucrosiaUPC"/>
      <family val="1"/>
      <charset val="22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0">
    <xf numFmtId="0" fontId="0" fillId="0" borderId="0"/>
    <xf numFmtId="0" fontId="4" fillId="0" borderId="0">
      <alignment vertical="center"/>
    </xf>
    <xf numFmtId="198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18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97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0" fillId="0" borderId="0"/>
    <xf numFmtId="0" fontId="13" fillId="0" borderId="0"/>
    <xf numFmtId="9" fontId="5" fillId="2" borderId="0"/>
    <xf numFmtId="0" fontId="14" fillId="3" borderId="1">
      <alignment horizontal="centerContinuous" vertical="top"/>
    </xf>
    <xf numFmtId="0" fontId="5" fillId="0" borderId="0" applyFill="0" applyBorder="0" applyAlignment="0"/>
    <xf numFmtId="193" fontId="9" fillId="0" borderId="0" applyFill="0" applyBorder="0" applyAlignment="0"/>
    <xf numFmtId="0" fontId="12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191" fontId="3" fillId="0" borderId="0" applyFont="0" applyFill="0" applyBorder="0" applyAlignment="0" applyProtection="0"/>
    <xf numFmtId="0" fontId="14" fillId="3" borderId="1">
      <alignment horizontal="centerContinuous" vertical="top"/>
    </xf>
    <xf numFmtId="193" fontId="9" fillId="0" borderId="0" applyFont="0" applyFill="0" applyBorder="0" applyAlignment="0" applyProtection="0"/>
    <xf numFmtId="14" fontId="17" fillId="0" borderId="0" applyFill="0" applyBorder="0" applyAlignment="0"/>
    <xf numFmtId="15" fontId="18" fillId="4" borderId="0">
      <alignment horizontal="centerContinuous"/>
    </xf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38" fontId="15" fillId="3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5" fillId="5" borderId="4" applyNumberFormat="0" applyBorder="0" applyAlignment="0" applyProtection="0"/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195" fontId="2" fillId="0" borderId="0"/>
    <xf numFmtId="0" fontId="11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3" fillId="0" borderId="0" applyFill="0" applyBorder="0" applyAlignment="0"/>
    <xf numFmtId="193" fontId="9" fillId="0" borderId="0" applyFill="0" applyBorder="0" applyAlignment="0"/>
    <xf numFmtId="191" fontId="3" fillId="0" borderId="0" applyFill="0" applyBorder="0" applyAlignment="0"/>
    <xf numFmtId="194" fontId="6" fillId="0" borderId="0" applyFill="0" applyBorder="0" applyAlignment="0"/>
    <xf numFmtId="193" fontId="9" fillId="0" borderId="0" applyFill="0" applyBorder="0" applyAlignment="0"/>
    <xf numFmtId="0" fontId="20" fillId="2" borderId="0"/>
    <xf numFmtId="49" fontId="17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90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7" applyNumberFormat="0" applyFont="0" applyBorder="0" applyAlignment="0" applyProtection="0"/>
    <xf numFmtId="43" fontId="23" fillId="0" borderId="0" applyFont="0" applyFill="0" applyBorder="0" applyAlignment="0" applyProtection="0"/>
    <xf numFmtId="37" fontId="33" fillId="0" borderId="0"/>
    <xf numFmtId="43" fontId="34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23" fillId="0" borderId="0" xfId="0" applyFont="1"/>
    <xf numFmtId="0" fontId="23" fillId="0" borderId="5" xfId="0" applyFont="1" applyFill="1" applyBorder="1"/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/>
    <xf numFmtId="0" fontId="25" fillId="0" borderId="0" xfId="0" applyFont="1"/>
    <xf numFmtId="0" fontId="23" fillId="0" borderId="7" xfId="0" applyFont="1" applyBorder="1"/>
    <xf numFmtId="0" fontId="23" fillId="0" borderId="10" xfId="0" applyFont="1" applyBorder="1"/>
    <xf numFmtId="0" fontId="23" fillId="0" borderId="11" xfId="0" applyFont="1" applyFill="1" applyBorder="1"/>
    <xf numFmtId="0" fontId="23" fillId="0" borderId="6" xfId="0" applyFont="1" applyFill="1" applyBorder="1"/>
    <xf numFmtId="0" fontId="23" fillId="0" borderId="0" xfId="0" applyFont="1" applyFill="1"/>
    <xf numFmtId="187" fontId="23" fillId="6" borderId="5" xfId="60" applyNumberFormat="1" applyFont="1" applyFill="1" applyBorder="1"/>
    <xf numFmtId="187" fontId="23" fillId="6" borderId="7" xfId="60" applyNumberFormat="1" applyFont="1" applyFill="1" applyBorder="1"/>
    <xf numFmtId="187" fontId="23" fillId="0" borderId="0" xfId="60" applyNumberFormat="1" applyFont="1"/>
    <xf numFmtId="187" fontId="23" fillId="0" borderId="0" xfId="60" quotePrefix="1" applyNumberFormat="1" applyFont="1" applyAlignment="1">
      <alignment horizontal="left"/>
    </xf>
    <xf numFmtId="187" fontId="23" fillId="7" borderId="0" xfId="60" applyNumberFormat="1" applyFont="1" applyFill="1"/>
    <xf numFmtId="187" fontId="23" fillId="0" borderId="5" xfId="60" applyNumberFormat="1" applyFont="1" applyBorder="1"/>
    <xf numFmtId="0" fontId="21" fillId="0" borderId="0" xfId="0" applyFont="1"/>
    <xf numFmtId="0" fontId="26" fillId="0" borderId="0" xfId="0" applyFont="1"/>
    <xf numFmtId="187" fontId="26" fillId="6" borderId="0" xfId="60" applyNumberFormat="1" applyFont="1" applyFill="1" applyAlignment="1"/>
    <xf numFmtId="187" fontId="23" fillId="6" borderId="5" xfId="60" applyNumberFormat="1" applyFont="1" applyFill="1" applyBorder="1" applyAlignment="1">
      <alignment horizontal="left"/>
    </xf>
    <xf numFmtId="0" fontId="28" fillId="0" borderId="0" xfId="0" applyFont="1"/>
    <xf numFmtId="187" fontId="21" fillId="0" borderId="0" xfId="60" applyNumberFormat="1" applyFont="1" applyAlignment="1">
      <alignment horizontal="left"/>
    </xf>
    <xf numFmtId="187" fontId="23" fillId="0" borderId="0" xfId="60" applyNumberFormat="1" applyFont="1" applyBorder="1"/>
    <xf numFmtId="187" fontId="23" fillId="6" borderId="20" xfId="60" applyNumberFormat="1" applyFont="1" applyFill="1" applyBorder="1"/>
    <xf numFmtId="187" fontId="23" fillId="6" borderId="0" xfId="60" applyNumberFormat="1" applyFont="1" applyFill="1" applyBorder="1"/>
    <xf numFmtId="0" fontId="23" fillId="0" borderId="0" xfId="0" applyFont="1" applyBorder="1"/>
    <xf numFmtId="187" fontId="23" fillId="0" borderId="20" xfId="60" applyNumberFormat="1" applyFont="1" applyBorder="1"/>
    <xf numFmtId="187" fontId="23" fillId="0" borderId="0" xfId="60" quotePrefix="1" applyNumberFormat="1" applyFont="1" applyBorder="1" applyAlignment="1">
      <alignment horizontal="left"/>
    </xf>
    <xf numFmtId="187" fontId="23" fillId="6" borderId="10" xfId="60" applyNumberFormat="1" applyFont="1" applyFill="1" applyBorder="1"/>
    <xf numFmtId="187" fontId="23" fillId="6" borderId="22" xfId="60" applyNumberFormat="1" applyFont="1" applyFill="1" applyBorder="1"/>
    <xf numFmtId="187" fontId="21" fillId="6" borderId="5" xfId="60" applyNumberFormat="1" applyFont="1" applyFill="1" applyBorder="1"/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/>
    <xf numFmtId="187" fontId="23" fillId="7" borderId="7" xfId="60" applyNumberFormat="1" applyFont="1" applyFill="1" applyBorder="1"/>
    <xf numFmtId="187" fontId="23" fillId="7" borderId="10" xfId="60" applyNumberFormat="1" applyFont="1" applyFill="1" applyBorder="1"/>
    <xf numFmtId="0" fontId="23" fillId="0" borderId="10" xfId="0" applyFont="1" applyFill="1" applyBorder="1" applyAlignment="1">
      <alignment horizontal="right"/>
    </xf>
    <xf numFmtId="187" fontId="23" fillId="6" borderId="12" xfId="60" applyNumberFormat="1" applyFont="1" applyFill="1" applyBorder="1" applyAlignment="1">
      <alignment horizontal="center"/>
    </xf>
    <xf numFmtId="187" fontId="23" fillId="6" borderId="10" xfId="60" applyNumberFormat="1" applyFont="1" applyFill="1" applyBorder="1" applyAlignment="1">
      <alignment horizontal="left"/>
    </xf>
    <xf numFmtId="0" fontId="24" fillId="0" borderId="0" xfId="0" applyFont="1" applyAlignment="1"/>
    <xf numFmtId="187" fontId="23" fillId="0" borderId="22" xfId="60" applyNumberFormat="1" applyFont="1" applyBorder="1"/>
    <xf numFmtId="0" fontId="29" fillId="0" borderId="0" xfId="0" applyFont="1" applyAlignment="1">
      <alignment horizontal="center"/>
    </xf>
    <xf numFmtId="187" fontId="27" fillId="6" borderId="0" xfId="60" applyNumberFormat="1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23" xfId="0" applyFont="1" applyBorder="1"/>
    <xf numFmtId="187" fontId="22" fillId="6" borderId="21" xfId="60" applyNumberFormat="1" applyFont="1" applyFill="1" applyBorder="1" applyAlignment="1">
      <alignment horizontal="center"/>
    </xf>
    <xf numFmtId="187" fontId="22" fillId="6" borderId="9" xfId="60" applyNumberFormat="1" applyFont="1" applyFill="1" applyBorder="1" applyAlignment="1">
      <alignment horizontal="center"/>
    </xf>
    <xf numFmtId="187" fontId="22" fillId="6" borderId="26" xfId="60" applyNumberFormat="1" applyFont="1" applyFill="1" applyBorder="1"/>
    <xf numFmtId="187" fontId="22" fillId="6" borderId="16" xfId="60" quotePrefix="1" applyNumberFormat="1" applyFont="1" applyFill="1" applyBorder="1" applyAlignment="1">
      <alignment vertical="top"/>
    </xf>
    <xf numFmtId="187" fontId="22" fillId="6" borderId="27" xfId="60" quotePrefix="1" applyNumberFormat="1" applyFont="1" applyFill="1" applyBorder="1" applyAlignment="1">
      <alignment vertical="top"/>
    </xf>
    <xf numFmtId="187" fontId="22" fillId="6" borderId="17" xfId="60" quotePrefix="1" applyNumberFormat="1" applyFont="1" applyFill="1" applyBorder="1" applyAlignment="1">
      <alignment vertical="top"/>
    </xf>
    <xf numFmtId="187" fontId="22" fillId="7" borderId="0" xfId="60" applyNumberFormat="1" applyFont="1" applyFill="1" applyAlignment="1">
      <alignment horizontal="right"/>
    </xf>
    <xf numFmtId="187" fontId="22" fillId="6" borderId="8" xfId="60" applyNumberFormat="1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87" fontId="22" fillId="8" borderId="24" xfId="60" applyNumberFormat="1" applyFont="1" applyFill="1" applyBorder="1" applyAlignment="1">
      <alignment horizontal="center"/>
    </xf>
    <xf numFmtId="187" fontId="35" fillId="8" borderId="5" xfId="60" applyNumberFormat="1" applyFont="1" applyFill="1" applyBorder="1"/>
    <xf numFmtId="187" fontId="35" fillId="8" borderId="5" xfId="60" applyNumberFormat="1" applyFont="1" applyFill="1" applyBorder="1" applyAlignment="1">
      <alignment horizontal="left"/>
    </xf>
    <xf numFmtId="187" fontId="35" fillId="8" borderId="22" xfId="60" applyNumberFormat="1" applyFont="1" applyFill="1" applyBorder="1" applyAlignment="1">
      <alignment horizontal="left"/>
    </xf>
    <xf numFmtId="187" fontId="42" fillId="0" borderId="0" xfId="60" applyNumberFormat="1" applyFont="1" applyAlignment="1"/>
    <xf numFmtId="187" fontId="22" fillId="8" borderId="26" xfId="60" applyNumberFormat="1" applyFont="1" applyFill="1" applyBorder="1"/>
    <xf numFmtId="187" fontId="22" fillId="12" borderId="14" xfId="60" applyNumberFormat="1" applyFont="1" applyFill="1" applyBorder="1"/>
    <xf numFmtId="0" fontId="23" fillId="0" borderId="0" xfId="0" applyFont="1" applyAlignment="1">
      <alignment horizontal="center"/>
    </xf>
    <xf numFmtId="49" fontId="23" fillId="0" borderId="6" xfId="0" applyNumberFormat="1" applyFont="1" applyBorder="1" applyAlignment="1">
      <alignment horizontal="left" vertical="center"/>
    </xf>
    <xf numFmtId="0" fontId="22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3" fontId="23" fillId="0" borderId="6" xfId="0" applyNumberFormat="1" applyFont="1" applyFill="1" applyBorder="1"/>
    <xf numFmtId="0" fontId="22" fillId="0" borderId="6" xfId="0" applyFont="1" applyFill="1" applyBorder="1"/>
    <xf numFmtId="43" fontId="22" fillId="0" borderId="6" xfId="0" applyNumberFormat="1" applyFont="1" applyFill="1" applyBorder="1"/>
    <xf numFmtId="49" fontId="22" fillId="0" borderId="13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2" fontId="23" fillId="0" borderId="6" xfId="0" applyNumberFormat="1" applyFont="1" applyFill="1" applyBorder="1"/>
    <xf numFmtId="0" fontId="22" fillId="0" borderId="6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2" fillId="0" borderId="5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right"/>
    </xf>
    <xf numFmtId="187" fontId="23" fillId="6" borderId="5" xfId="60" applyNumberFormat="1" applyFont="1" applyFill="1" applyBorder="1" applyAlignment="1">
      <alignment horizontal="center"/>
    </xf>
    <xf numFmtId="187" fontId="23" fillId="6" borderId="13" xfId="60" applyNumberFormat="1" applyFont="1" applyFill="1" applyBorder="1"/>
    <xf numFmtId="187" fontId="35" fillId="0" borderId="22" xfId="60" applyNumberFormat="1" applyFont="1" applyFill="1" applyBorder="1" applyAlignment="1">
      <alignment horizontal="left"/>
    </xf>
    <xf numFmtId="187" fontId="23" fillId="0" borderId="0" xfId="0" applyNumberFormat="1" applyFont="1"/>
    <xf numFmtId="187" fontId="23" fillId="0" borderId="5" xfId="60" applyNumberFormat="1" applyFont="1" applyBorder="1" applyAlignment="1">
      <alignment horizontal="left"/>
    </xf>
    <xf numFmtId="43" fontId="23" fillId="0" borderId="5" xfId="0" applyNumberFormat="1" applyFont="1" applyFill="1" applyBorder="1"/>
    <xf numFmtId="43" fontId="23" fillId="0" borderId="11" xfId="0" applyNumberFormat="1" applyFont="1" applyFill="1" applyBorder="1"/>
    <xf numFmtId="49" fontId="23" fillId="0" borderId="11" xfId="0" applyNumberFormat="1" applyFont="1" applyBorder="1" applyAlignment="1">
      <alignment horizontal="left" vertical="center"/>
    </xf>
    <xf numFmtId="0" fontId="23" fillId="0" borderId="0" xfId="0" applyFont="1" applyAlignment="1"/>
    <xf numFmtId="0" fontId="23" fillId="7" borderId="10" xfId="60" applyNumberFormat="1" applyFont="1" applyFill="1" applyBorder="1"/>
    <xf numFmtId="187" fontId="23" fillId="10" borderId="0" xfId="60" applyNumberFormat="1" applyFont="1" applyFill="1" applyBorder="1"/>
    <xf numFmtId="0" fontId="23" fillId="0" borderId="0" xfId="0" applyFont="1" applyAlignment="1">
      <alignment horizontal="center"/>
    </xf>
    <xf numFmtId="49" fontId="22" fillId="0" borderId="5" xfId="0" quotePrefix="1" applyNumberFormat="1" applyFont="1" applyBorder="1" applyAlignment="1">
      <alignment horizontal="left" vertical="center"/>
    </xf>
    <xf numFmtId="49" fontId="23" fillId="0" borderId="23" xfId="0" quotePrefix="1" applyNumberFormat="1" applyFont="1" applyBorder="1" applyAlignment="1">
      <alignment horizontal="left" vertical="center"/>
    </xf>
    <xf numFmtId="49" fontId="23" fillId="0" borderId="6" xfId="0" quotePrefix="1" applyNumberFormat="1" applyFont="1" applyBorder="1" applyAlignment="1">
      <alignment horizontal="left" vertical="center"/>
    </xf>
    <xf numFmtId="49" fontId="22" fillId="0" borderId="6" xfId="0" quotePrefix="1" applyNumberFormat="1" applyFont="1" applyBorder="1" applyAlignment="1">
      <alignment horizontal="center" vertical="center"/>
    </xf>
    <xf numFmtId="49" fontId="22" fillId="0" borderId="28" xfId="0" quotePrefix="1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left"/>
    </xf>
    <xf numFmtId="0" fontId="22" fillId="0" borderId="5" xfId="0" applyFont="1" applyFill="1" applyBorder="1"/>
    <xf numFmtId="0" fontId="22" fillId="0" borderId="5" xfId="0" applyFont="1" applyBorder="1" applyAlignment="1">
      <alignment horizontal="left" vertical="center"/>
    </xf>
    <xf numFmtId="43" fontId="22" fillId="0" borderId="5" xfId="0" applyNumberFormat="1" applyFont="1" applyFill="1" applyBorder="1"/>
    <xf numFmtId="0" fontId="22" fillId="0" borderId="11" xfId="0" applyFont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/>
    </xf>
    <xf numFmtId="0" fontId="23" fillId="0" borderId="28" xfId="0" applyFont="1" applyFill="1" applyBorder="1"/>
    <xf numFmtId="0" fontId="23" fillId="0" borderId="28" xfId="0" applyFont="1" applyBorder="1" applyAlignment="1">
      <alignment horizontal="left" vertical="center"/>
    </xf>
    <xf numFmtId="0" fontId="23" fillId="0" borderId="6" xfId="0" applyFont="1" applyBorder="1" applyAlignment="1">
      <alignment vertical="center" wrapText="1"/>
    </xf>
    <xf numFmtId="2" fontId="22" fillId="0" borderId="6" xfId="0" applyNumberFormat="1" applyFont="1" applyFill="1" applyBorder="1"/>
    <xf numFmtId="187" fontId="23" fillId="10" borderId="9" xfId="60" applyNumberFormat="1" applyFont="1" applyFill="1" applyBorder="1"/>
    <xf numFmtId="43" fontId="23" fillId="0" borderId="5" xfId="60" applyNumberFormat="1" applyFont="1" applyBorder="1"/>
    <xf numFmtId="187" fontId="42" fillId="0" borderId="0" xfId="60" applyNumberFormat="1" applyFont="1" applyAlignment="1">
      <alignment horizontal="right"/>
    </xf>
    <xf numFmtId="187" fontId="23" fillId="6" borderId="10" xfId="60" applyNumberFormat="1" applyFont="1" applyFill="1" applyBorder="1" applyAlignment="1">
      <alignment horizontal="center"/>
    </xf>
    <xf numFmtId="0" fontId="23" fillId="6" borderId="10" xfId="69" applyNumberFormat="1" applyFont="1" applyFill="1" applyBorder="1" applyAlignment="1">
      <alignment horizontal="center"/>
    </xf>
    <xf numFmtId="0" fontId="23" fillId="6" borderId="10" xfId="60" applyNumberFormat="1" applyFont="1" applyFill="1" applyBorder="1" applyAlignment="1">
      <alignment horizontal="center"/>
    </xf>
    <xf numFmtId="187" fontId="23" fillId="7" borderId="10" xfId="60" applyNumberFormat="1" applyFont="1" applyFill="1" applyBorder="1" applyAlignment="1">
      <alignment horizontal="center"/>
    </xf>
    <xf numFmtId="0" fontId="23" fillId="7" borderId="10" xfId="60" applyNumberFormat="1" applyFont="1" applyFill="1" applyBorder="1" applyAlignment="1">
      <alignment horizontal="left"/>
    </xf>
    <xf numFmtId="0" fontId="23" fillId="7" borderId="10" xfId="6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187" fontId="23" fillId="6" borderId="0" xfId="6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87" fontId="23" fillId="7" borderId="0" xfId="60" applyNumberFormat="1" applyFont="1" applyFill="1" applyBorder="1"/>
    <xf numFmtId="0" fontId="23" fillId="7" borderId="0" xfId="60" applyNumberFormat="1" applyFont="1" applyFill="1" applyBorder="1" applyAlignment="1">
      <alignment horizontal="right"/>
    </xf>
    <xf numFmtId="187" fontId="23" fillId="7" borderId="0" xfId="60" applyNumberFormat="1" applyFont="1" applyFill="1" applyBorder="1" applyAlignment="1">
      <alignment horizontal="center"/>
    </xf>
    <xf numFmtId="0" fontId="23" fillId="7" borderId="0" xfId="6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43" fontId="23" fillId="0" borderId="28" xfId="0" applyNumberFormat="1" applyFont="1" applyFill="1" applyBorder="1" applyAlignment="1">
      <alignment horizontal="right" vertical="center"/>
    </xf>
    <xf numFmtId="43" fontId="23" fillId="0" borderId="5" xfId="0" applyNumberFormat="1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2" fillId="9" borderId="18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22" fillId="9" borderId="9" xfId="0" applyFont="1" applyFill="1" applyBorder="1" applyAlignment="1">
      <alignment horizontal="center" vertical="center"/>
    </xf>
    <xf numFmtId="187" fontId="23" fillId="6" borderId="0" xfId="60" applyNumberFormat="1" applyFont="1" applyFill="1" applyBorder="1" applyAlignment="1">
      <alignment horizontal="center"/>
    </xf>
    <xf numFmtId="187" fontId="40" fillId="11" borderId="8" xfId="60" applyNumberFormat="1" applyFont="1" applyFill="1" applyBorder="1" applyAlignment="1">
      <alignment horizontal="center" vertical="center"/>
    </xf>
    <xf numFmtId="0" fontId="40" fillId="11" borderId="9" xfId="0" applyFont="1" applyFill="1" applyBorder="1" applyAlignment="1">
      <alignment vertical="center"/>
    </xf>
    <xf numFmtId="187" fontId="22" fillId="0" borderId="25" xfId="60" applyNumberFormat="1" applyFont="1" applyBorder="1" applyAlignment="1">
      <alignment horizontal="right"/>
    </xf>
    <xf numFmtId="187" fontId="22" fillId="0" borderId="15" xfId="6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187" fontId="40" fillId="11" borderId="9" xfId="60" applyNumberFormat="1" applyFont="1" applyFill="1" applyBorder="1" applyAlignment="1">
      <alignment horizontal="center" vertical="center"/>
    </xf>
    <xf numFmtId="187" fontId="38" fillId="6" borderId="0" xfId="60" applyNumberFormat="1" applyFont="1" applyFill="1" applyAlignment="1">
      <alignment horizontal="center"/>
    </xf>
    <xf numFmtId="187" fontId="41" fillId="0" borderId="0" xfId="60" applyNumberFormat="1" applyFont="1" applyAlignment="1">
      <alignment horizontal="center"/>
    </xf>
    <xf numFmtId="187" fontId="22" fillId="13" borderId="8" xfId="60" applyNumberFormat="1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187" fontId="22" fillId="13" borderId="9" xfId="60" applyNumberFormat="1" applyFont="1" applyFill="1" applyBorder="1" applyAlignment="1">
      <alignment horizontal="center" vertical="center"/>
    </xf>
    <xf numFmtId="187" fontId="22" fillId="6" borderId="8" xfId="60" applyNumberFormat="1" applyFont="1" applyFill="1" applyBorder="1" applyAlignment="1">
      <alignment horizontal="center" vertical="center"/>
    </xf>
    <xf numFmtId="187" fontId="22" fillId="6" borderId="21" xfId="60" applyNumberFormat="1" applyFont="1" applyFill="1" applyBorder="1" applyAlignment="1">
      <alignment horizontal="center" vertical="center"/>
    </xf>
    <xf numFmtId="187" fontId="22" fillId="6" borderId="9" xfId="60" applyNumberFormat="1" applyFont="1" applyFill="1" applyBorder="1" applyAlignment="1">
      <alignment horizontal="center" vertical="center"/>
    </xf>
    <xf numFmtId="187" fontId="22" fillId="0" borderId="0" xfId="6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187" fontId="23" fillId="6" borderId="0" xfId="60" quotePrefix="1" applyNumberFormat="1" applyFont="1" applyFill="1" applyBorder="1" applyAlignment="1"/>
    <xf numFmtId="187" fontId="23" fillId="6" borderId="0" xfId="60" applyNumberFormat="1" applyFont="1" applyFill="1" applyBorder="1" applyAlignment="1"/>
  </cellXfs>
  <cellStyles count="70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0]" xfId="24"/>
    <cellStyle name="Comma 2" xfId="65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 - Style1" xfId="43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9" builtinId="3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สกุลเงิน [0]_PERSONAL" xfId="60"/>
    <cellStyle name="ปกติ" xfId="0" builtinId="0"/>
    <cellStyle name="ปกติ 2" xfId="68"/>
    <cellStyle name="ปกติ 2 2" xfId="61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68"/>
  <sheetViews>
    <sheetView showGridLines="0" view="pageBreakPreview" topLeftCell="A13" zoomScaleNormal="100" zoomScaleSheetLayoutView="100" workbookViewId="0">
      <selection activeCell="B13" sqref="B13"/>
    </sheetView>
  </sheetViews>
  <sheetFormatPr defaultColWidth="0" defaultRowHeight="0" customHeight="1" zeroHeight="1"/>
  <cols>
    <col min="1" max="1" width="8.33203125" style="1" customWidth="1"/>
    <col min="2" max="2" width="60.5" style="1" customWidth="1"/>
    <col min="3" max="3" width="12.5" style="62" customWidth="1"/>
    <col min="4" max="4" width="10" style="62" customWidth="1"/>
    <col min="5" max="5" width="12.83203125" style="1" customWidth="1"/>
    <col min="6" max="6" width="13.5" style="1" customWidth="1"/>
    <col min="7" max="7" width="12.1640625" style="1" customWidth="1"/>
    <col min="8" max="8" width="13.5" style="1" customWidth="1"/>
    <col min="9" max="9" width="18.83203125" style="1" customWidth="1"/>
    <col min="10" max="10" width="18" style="1" customWidth="1"/>
    <col min="11" max="11" width="9.33203125" style="1" customWidth="1"/>
    <col min="12" max="16384" width="0" style="1" hidden="1"/>
  </cols>
  <sheetData>
    <row r="1" spans="1:10" ht="21.75" customHeight="1">
      <c r="C1" s="130"/>
      <c r="D1" s="130"/>
    </row>
    <row r="2" spans="1:10" s="5" customFormat="1" ht="21.75">
      <c r="C2" s="67"/>
      <c r="D2" s="67"/>
      <c r="J2" s="18" t="s">
        <v>0</v>
      </c>
    </row>
    <row r="3" spans="1:10" s="5" customFormat="1" ht="22.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5" customFormat="1" ht="22.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21" customHeight="1">
      <c r="A5" s="3" t="s">
        <v>2</v>
      </c>
      <c r="B5" s="6"/>
      <c r="C5" s="68"/>
      <c r="D5" s="68"/>
      <c r="E5" s="4"/>
      <c r="F5" s="4"/>
      <c r="G5" s="4"/>
      <c r="H5" s="4"/>
      <c r="I5" s="4" t="s">
        <v>3</v>
      </c>
      <c r="J5" s="4"/>
    </row>
    <row r="6" spans="1:10" ht="21" customHeight="1">
      <c r="A6" s="3" t="s">
        <v>4</v>
      </c>
      <c r="B6" s="6"/>
      <c r="C6" s="68"/>
      <c r="D6" s="68"/>
      <c r="E6" s="4"/>
      <c r="F6" s="4"/>
      <c r="G6" s="4"/>
      <c r="H6" s="4"/>
      <c r="I6" s="4"/>
      <c r="J6" s="4"/>
    </row>
    <row r="7" spans="1:10" ht="21" customHeight="1">
      <c r="A7" s="32" t="s">
        <v>5</v>
      </c>
      <c r="B7" s="7"/>
      <c r="C7" s="69"/>
      <c r="D7" s="69"/>
      <c r="E7" s="33" t="s">
        <v>6</v>
      </c>
      <c r="F7" s="33" t="s">
        <v>7</v>
      </c>
      <c r="G7" s="33"/>
      <c r="H7" s="33"/>
      <c r="I7" s="33"/>
      <c r="J7" s="33"/>
    </row>
    <row r="8" spans="1:10" ht="21" customHeight="1">
      <c r="A8" s="32" t="s">
        <v>8</v>
      </c>
      <c r="B8" s="7"/>
      <c r="C8" s="69"/>
      <c r="D8" s="69"/>
      <c r="E8" s="33"/>
      <c r="F8" s="33"/>
      <c r="G8" s="33"/>
      <c r="H8" s="33"/>
      <c r="I8" s="33"/>
      <c r="J8" s="33"/>
    </row>
    <row r="9" spans="1:10" ht="21" customHeight="1">
      <c r="A9" s="32" t="s">
        <v>9</v>
      </c>
      <c r="B9" s="7"/>
      <c r="C9" s="69"/>
      <c r="D9" s="69"/>
      <c r="E9" s="33" t="s">
        <v>10</v>
      </c>
      <c r="F9" s="69">
        <v>21</v>
      </c>
      <c r="G9" s="33" t="s">
        <v>11</v>
      </c>
      <c r="H9" s="33" t="s">
        <v>12</v>
      </c>
      <c r="I9" s="36" t="s">
        <v>13</v>
      </c>
      <c r="J9" s="69">
        <v>2559</v>
      </c>
    </row>
    <row r="10" spans="1:10" ht="26.25" customHeight="1" thickBot="1">
      <c r="A10" s="10"/>
      <c r="B10" s="10"/>
      <c r="C10" s="70"/>
      <c r="D10" s="70"/>
      <c r="E10" s="10"/>
      <c r="F10" s="10"/>
      <c r="G10" s="10"/>
      <c r="H10" s="10"/>
      <c r="I10" s="10"/>
      <c r="J10" s="43" t="s">
        <v>14</v>
      </c>
    </row>
    <row r="11" spans="1:10" ht="22.5" thickTop="1">
      <c r="A11" s="142" t="s">
        <v>15</v>
      </c>
      <c r="B11" s="142" t="s">
        <v>16</v>
      </c>
      <c r="C11" s="142" t="s">
        <v>17</v>
      </c>
      <c r="D11" s="142" t="s">
        <v>18</v>
      </c>
      <c r="E11" s="140" t="s">
        <v>19</v>
      </c>
      <c r="F11" s="141"/>
      <c r="G11" s="140" t="s">
        <v>20</v>
      </c>
      <c r="H11" s="141"/>
      <c r="I11" s="127" t="s">
        <v>21</v>
      </c>
      <c r="J11" s="142" t="s">
        <v>22</v>
      </c>
    </row>
    <row r="12" spans="1:10" ht="22.5" thickBot="1">
      <c r="A12" s="143"/>
      <c r="B12" s="143"/>
      <c r="C12" s="145"/>
      <c r="D12" s="145"/>
      <c r="E12" s="53" t="s">
        <v>23</v>
      </c>
      <c r="F12" s="53" t="s">
        <v>24</v>
      </c>
      <c r="G12" s="53" t="s">
        <v>23</v>
      </c>
      <c r="H12" s="53" t="s">
        <v>24</v>
      </c>
      <c r="I12" s="128" t="s">
        <v>25</v>
      </c>
      <c r="J12" s="143"/>
    </row>
    <row r="13" spans="1:10" ht="22.5" thickTop="1">
      <c r="A13" s="82">
        <v>1</v>
      </c>
      <c r="B13" s="111" t="s">
        <v>26</v>
      </c>
      <c r="C13" s="85"/>
      <c r="D13" s="85"/>
      <c r="E13" s="2"/>
      <c r="F13" s="2"/>
      <c r="G13" s="2"/>
      <c r="H13" s="2"/>
      <c r="I13" s="2"/>
      <c r="J13" s="2"/>
    </row>
    <row r="14" spans="1:10" ht="21.75">
      <c r="A14" s="83"/>
      <c r="B14" s="63" t="s">
        <v>27</v>
      </c>
      <c r="C14" s="83">
        <v>2</v>
      </c>
      <c r="D14" s="83" t="s">
        <v>28</v>
      </c>
      <c r="E14" s="71">
        <v>0</v>
      </c>
      <c r="F14" s="71">
        <f t="shared" ref="F14:F17" si="0">C14*E14</f>
        <v>0</v>
      </c>
      <c r="G14" s="78">
        <v>70</v>
      </c>
      <c r="H14" s="71">
        <f t="shared" ref="H14:H17" si="1">C14*G14</f>
        <v>140</v>
      </c>
      <c r="I14" s="71">
        <f t="shared" ref="I14:I17" si="2">F14+H14</f>
        <v>140</v>
      </c>
      <c r="J14" s="65" t="s">
        <v>29</v>
      </c>
    </row>
    <row r="15" spans="1:10" ht="21.75">
      <c r="A15" s="83"/>
      <c r="B15" s="81" t="s">
        <v>30</v>
      </c>
      <c r="C15" s="83">
        <v>20</v>
      </c>
      <c r="D15" s="83" t="s">
        <v>28</v>
      </c>
      <c r="E15" s="71">
        <v>0</v>
      </c>
      <c r="F15" s="71">
        <f t="shared" si="0"/>
        <v>0</v>
      </c>
      <c r="G15" s="78">
        <v>40</v>
      </c>
      <c r="H15" s="71">
        <f t="shared" si="1"/>
        <v>800</v>
      </c>
      <c r="I15" s="71">
        <f t="shared" si="2"/>
        <v>800</v>
      </c>
      <c r="J15" s="65" t="s">
        <v>29</v>
      </c>
    </row>
    <row r="16" spans="1:10" ht="21.75">
      <c r="A16" s="83"/>
      <c r="B16" s="77" t="s">
        <v>31</v>
      </c>
      <c r="C16" s="83">
        <v>18</v>
      </c>
      <c r="D16" s="83" t="s">
        <v>32</v>
      </c>
      <c r="E16" s="71">
        <v>0</v>
      </c>
      <c r="F16" s="71">
        <f t="shared" si="0"/>
        <v>0</v>
      </c>
      <c r="G16" s="78">
        <v>50</v>
      </c>
      <c r="H16" s="71">
        <f t="shared" si="1"/>
        <v>900</v>
      </c>
      <c r="I16" s="71">
        <f t="shared" si="2"/>
        <v>900</v>
      </c>
      <c r="J16" s="65" t="s">
        <v>29</v>
      </c>
    </row>
    <row r="17" spans="1:10" ht="21.75">
      <c r="A17" s="83"/>
      <c r="B17" s="77" t="s">
        <v>33</v>
      </c>
      <c r="C17" s="83">
        <v>18</v>
      </c>
      <c r="D17" s="83" t="s">
        <v>32</v>
      </c>
      <c r="E17" s="71">
        <v>0</v>
      </c>
      <c r="F17" s="71">
        <f t="shared" si="0"/>
        <v>0</v>
      </c>
      <c r="G17" s="78">
        <v>35</v>
      </c>
      <c r="H17" s="71">
        <f t="shared" si="1"/>
        <v>630</v>
      </c>
      <c r="I17" s="71">
        <f t="shared" si="2"/>
        <v>630</v>
      </c>
      <c r="J17" s="65" t="s">
        <v>29</v>
      </c>
    </row>
    <row r="18" spans="1:10" ht="21.75">
      <c r="A18" s="83"/>
      <c r="B18" s="77"/>
      <c r="C18" s="83"/>
      <c r="D18" s="83"/>
      <c r="E18" s="71"/>
      <c r="F18" s="71"/>
      <c r="G18" s="78"/>
      <c r="H18" s="71"/>
      <c r="I18" s="71"/>
      <c r="J18" s="65"/>
    </row>
    <row r="19" spans="1:10" ht="21.75">
      <c r="A19" s="83"/>
      <c r="B19" s="66" t="s">
        <v>34</v>
      </c>
      <c r="C19" s="86"/>
      <c r="D19" s="86"/>
      <c r="E19" s="72"/>
      <c r="F19" s="73">
        <f>SUM(F14:F18)</f>
        <v>0</v>
      </c>
      <c r="G19" s="72"/>
      <c r="H19" s="73">
        <f>SUM(H14:H18)</f>
        <v>2470</v>
      </c>
      <c r="I19" s="73">
        <f>SUM(I14:I18)</f>
        <v>2470</v>
      </c>
      <c r="J19" s="72"/>
    </row>
    <row r="20" spans="1:10" ht="21.75">
      <c r="A20" s="84"/>
      <c r="B20" s="8"/>
      <c r="C20" s="84"/>
      <c r="D20" s="84"/>
      <c r="E20" s="8"/>
      <c r="F20" s="8"/>
      <c r="G20" s="8"/>
      <c r="H20" s="8"/>
      <c r="I20" s="8"/>
      <c r="J20" s="8"/>
    </row>
    <row r="21" spans="1:10" ht="21.75">
      <c r="A21" s="82">
        <v>2</v>
      </c>
      <c r="B21" s="79" t="s">
        <v>35</v>
      </c>
      <c r="C21" s="85"/>
      <c r="D21" s="85"/>
      <c r="E21" s="2"/>
      <c r="F21" s="2"/>
      <c r="G21" s="2"/>
      <c r="H21" s="2"/>
      <c r="I21" s="2"/>
      <c r="J21" s="2"/>
    </row>
    <row r="22" spans="1:10" ht="21.75">
      <c r="A22" s="9"/>
      <c r="B22" s="79" t="s">
        <v>36</v>
      </c>
      <c r="C22" s="83"/>
      <c r="D22" s="83"/>
      <c r="E22" s="9"/>
      <c r="F22" s="9"/>
      <c r="G22" s="9"/>
      <c r="H22" s="9"/>
      <c r="I22" s="9"/>
      <c r="J22" s="9"/>
    </row>
    <row r="23" spans="1:10" ht="21.75">
      <c r="A23" s="9"/>
      <c r="B23" s="77" t="s">
        <v>37</v>
      </c>
      <c r="C23" s="83">
        <v>18</v>
      </c>
      <c r="D23" s="83" t="s">
        <v>28</v>
      </c>
      <c r="E23" s="71">
        <v>480</v>
      </c>
      <c r="F23" s="71">
        <f>C23*E23</f>
        <v>8640</v>
      </c>
      <c r="G23" s="78">
        <v>184</v>
      </c>
      <c r="H23" s="71">
        <f>C23*G23</f>
        <v>3312</v>
      </c>
      <c r="I23" s="71">
        <f>F23+H23</f>
        <v>11952</v>
      </c>
      <c r="J23" s="9"/>
    </row>
    <row r="24" spans="1:10" ht="21.75">
      <c r="A24" s="9"/>
      <c r="B24" s="75" t="s">
        <v>38</v>
      </c>
      <c r="C24" s="83">
        <v>36</v>
      </c>
      <c r="D24" s="83" t="s">
        <v>28</v>
      </c>
      <c r="E24" s="71">
        <v>45</v>
      </c>
      <c r="F24" s="71">
        <f>C24*E24</f>
        <v>1620</v>
      </c>
      <c r="G24" s="78">
        <v>35</v>
      </c>
      <c r="H24" s="71">
        <f>C24*G24</f>
        <v>1260</v>
      </c>
      <c r="I24" s="71">
        <f>F24+H24</f>
        <v>2880</v>
      </c>
      <c r="J24" s="9"/>
    </row>
    <row r="25" spans="1:10" ht="21.75">
      <c r="A25" s="9"/>
      <c r="B25" s="75"/>
      <c r="C25" s="83"/>
      <c r="D25" s="83"/>
      <c r="E25" s="71"/>
      <c r="F25" s="71"/>
      <c r="G25" s="78"/>
      <c r="H25" s="71"/>
      <c r="I25" s="71"/>
      <c r="J25" s="9"/>
    </row>
    <row r="26" spans="1:10" ht="21.75">
      <c r="A26" s="9"/>
      <c r="B26" s="80" t="s">
        <v>39</v>
      </c>
      <c r="C26" s="86"/>
      <c r="D26" s="86"/>
      <c r="E26" s="72"/>
      <c r="F26" s="73">
        <f>SUM(F23:F25)</f>
        <v>10260</v>
      </c>
      <c r="G26" s="72"/>
      <c r="H26" s="73">
        <f>SUM(H23:H25)</f>
        <v>4572</v>
      </c>
      <c r="I26" s="73">
        <f>SUM(I23:I25)</f>
        <v>14832</v>
      </c>
      <c r="J26" s="9"/>
    </row>
    <row r="27" spans="1:10" ht="21.75">
      <c r="A27" s="9"/>
      <c r="B27" s="74"/>
      <c r="C27" s="86"/>
      <c r="D27" s="86"/>
      <c r="E27" s="72"/>
      <c r="F27" s="73"/>
      <c r="G27" s="72"/>
      <c r="H27" s="73"/>
      <c r="I27" s="73"/>
      <c r="J27" s="72"/>
    </row>
    <row r="28" spans="1:10" ht="21.75">
      <c r="A28" s="9"/>
      <c r="B28" s="75"/>
      <c r="C28" s="83"/>
      <c r="D28" s="83"/>
      <c r="E28" s="9"/>
      <c r="F28" s="71"/>
      <c r="G28" s="9"/>
      <c r="H28" s="71"/>
      <c r="I28" s="9"/>
      <c r="J28" s="9"/>
    </row>
    <row r="29" spans="1:10" ht="21.75">
      <c r="A29" s="8"/>
      <c r="B29" s="109"/>
      <c r="C29" s="84"/>
      <c r="D29" s="84"/>
      <c r="E29" s="93"/>
      <c r="F29" s="93"/>
      <c r="G29" s="93"/>
      <c r="H29" s="93"/>
      <c r="I29" s="93"/>
      <c r="J29" s="8"/>
    </row>
    <row r="30" spans="1:10" ht="21.75">
      <c r="A30" s="106"/>
      <c r="B30" s="107" t="s">
        <v>40</v>
      </c>
      <c r="C30" s="82"/>
      <c r="D30" s="82"/>
      <c r="E30" s="108"/>
      <c r="F30" s="108"/>
      <c r="G30" s="108"/>
      <c r="H30" s="108"/>
      <c r="I30" s="108"/>
      <c r="J30" s="64"/>
    </row>
    <row r="31" spans="1:10" ht="21.75">
      <c r="A31" s="112"/>
      <c r="B31" s="113" t="s">
        <v>41</v>
      </c>
      <c r="C31" s="138">
        <v>18</v>
      </c>
      <c r="D31" s="138" t="s">
        <v>28</v>
      </c>
      <c r="E31" s="136">
        <v>325</v>
      </c>
      <c r="F31" s="136">
        <f t="shared" ref="F31" si="3">C31*E31</f>
        <v>5850</v>
      </c>
      <c r="G31" s="136">
        <v>97</v>
      </c>
      <c r="H31" s="136">
        <f t="shared" ref="H31" si="4">C31*G31</f>
        <v>1746</v>
      </c>
      <c r="I31" s="136">
        <f t="shared" ref="I31" si="5">F31+H31</f>
        <v>7596</v>
      </c>
      <c r="J31" s="125"/>
    </row>
    <row r="32" spans="1:10" ht="21.75">
      <c r="A32" s="2"/>
      <c r="B32" s="81" t="s">
        <v>42</v>
      </c>
      <c r="C32" s="139"/>
      <c r="D32" s="139"/>
      <c r="E32" s="137"/>
      <c r="F32" s="137"/>
      <c r="G32" s="137"/>
      <c r="H32" s="137"/>
      <c r="I32" s="137"/>
      <c r="J32" s="126"/>
    </row>
    <row r="33" spans="1:10" ht="21.75">
      <c r="A33" s="9"/>
      <c r="B33" s="81"/>
      <c r="C33" s="83"/>
      <c r="D33" s="83"/>
      <c r="E33" s="71"/>
      <c r="F33" s="71"/>
      <c r="G33" s="71"/>
      <c r="H33" s="71"/>
      <c r="I33" s="71"/>
      <c r="J33" s="65"/>
    </row>
    <row r="34" spans="1:10" ht="21.75">
      <c r="A34" s="9"/>
      <c r="B34" s="104" t="s">
        <v>40</v>
      </c>
      <c r="C34" s="86"/>
      <c r="D34" s="86"/>
      <c r="E34" s="73"/>
      <c r="F34" s="73">
        <f>SUM(F31:F33)</f>
        <v>5850</v>
      </c>
      <c r="G34" s="73"/>
      <c r="H34" s="73">
        <f>SUM(H31:H33)</f>
        <v>1746</v>
      </c>
      <c r="I34" s="73">
        <f>SUM(I31:I33)</f>
        <v>7596</v>
      </c>
      <c r="J34" s="66"/>
    </row>
    <row r="35" spans="1:10" ht="21.75">
      <c r="A35" s="9"/>
      <c r="B35" s="75"/>
      <c r="C35" s="83"/>
      <c r="D35" s="83"/>
      <c r="E35" s="71"/>
      <c r="F35" s="71"/>
      <c r="G35" s="71"/>
      <c r="H35" s="71"/>
      <c r="I35" s="71"/>
      <c r="J35" s="9"/>
    </row>
    <row r="36" spans="1:10" ht="21.75">
      <c r="A36" s="9"/>
      <c r="B36" s="99" t="s">
        <v>43</v>
      </c>
      <c r="C36" s="83"/>
      <c r="D36" s="83"/>
      <c r="E36" s="71"/>
      <c r="F36" s="71"/>
      <c r="G36" s="71"/>
      <c r="H36" s="71"/>
      <c r="I36" s="71"/>
      <c r="J36" s="9"/>
    </row>
    <row r="37" spans="1:10" ht="21.75">
      <c r="A37" s="9"/>
      <c r="B37" s="100" t="s">
        <v>44</v>
      </c>
      <c r="C37" s="83">
        <v>1</v>
      </c>
      <c r="D37" s="83" t="s">
        <v>32</v>
      </c>
      <c r="E37" s="71">
        <v>25840</v>
      </c>
      <c r="F37" s="71">
        <f>C37*E37</f>
        <v>25840</v>
      </c>
      <c r="G37" s="71">
        <v>0</v>
      </c>
      <c r="H37" s="71">
        <f>C37*G37</f>
        <v>0</v>
      </c>
      <c r="I37" s="71">
        <f>F37+H37</f>
        <v>25840</v>
      </c>
      <c r="J37" s="65" t="s">
        <v>45</v>
      </c>
    </row>
    <row r="38" spans="1:10" ht="21.75">
      <c r="A38" s="9"/>
      <c r="B38" s="101"/>
      <c r="C38" s="83"/>
      <c r="D38" s="83"/>
      <c r="E38" s="71"/>
      <c r="F38" s="71"/>
      <c r="G38" s="71"/>
      <c r="H38" s="71"/>
      <c r="I38" s="71"/>
      <c r="J38" s="9"/>
    </row>
    <row r="39" spans="1:10" ht="21.75">
      <c r="A39" s="72"/>
      <c r="B39" s="102" t="s">
        <v>46</v>
      </c>
      <c r="C39" s="86"/>
      <c r="D39" s="86"/>
      <c r="E39" s="73"/>
      <c r="F39" s="73">
        <f>SUM(F37:F38)</f>
        <v>25840</v>
      </c>
      <c r="G39" s="73"/>
      <c r="H39" s="73">
        <f>SUM(H37:H38)</f>
        <v>0</v>
      </c>
      <c r="I39" s="73">
        <f>SUM(I37:I38)</f>
        <v>25840</v>
      </c>
      <c r="J39" s="72"/>
    </row>
    <row r="40" spans="1:10" ht="21.75">
      <c r="A40" s="9"/>
      <c r="B40" s="103"/>
      <c r="C40" s="83"/>
      <c r="D40" s="83"/>
      <c r="E40" s="71"/>
      <c r="F40" s="71"/>
      <c r="G40" s="71"/>
      <c r="H40" s="71"/>
      <c r="I40" s="71"/>
      <c r="J40" s="9"/>
    </row>
    <row r="41" spans="1:10" ht="21.75">
      <c r="A41" s="9"/>
      <c r="B41" s="103"/>
      <c r="C41" s="83"/>
      <c r="D41" s="83"/>
      <c r="E41" s="71"/>
      <c r="F41" s="71"/>
      <c r="G41" s="71"/>
      <c r="H41" s="71"/>
      <c r="I41" s="71"/>
      <c r="J41" s="9"/>
    </row>
    <row r="42" spans="1:10" ht="21.75">
      <c r="A42" s="9"/>
      <c r="B42" s="103" t="s">
        <v>47</v>
      </c>
      <c r="C42" s="86"/>
      <c r="D42" s="86"/>
      <c r="E42" s="73"/>
      <c r="F42" s="73">
        <f>F19+F26+F34+F39</f>
        <v>41950</v>
      </c>
      <c r="G42" s="73"/>
      <c r="H42" s="73">
        <f>H19+H26+H34+H39</f>
        <v>8788</v>
      </c>
      <c r="I42" s="73">
        <f>I19+I26+I34+I39</f>
        <v>50738</v>
      </c>
      <c r="J42" s="9"/>
    </row>
    <row r="43" spans="1:10" ht="21.75">
      <c r="A43" s="9"/>
      <c r="B43" s="9"/>
      <c r="C43" s="83"/>
      <c r="D43" s="83"/>
      <c r="E43" s="71"/>
      <c r="F43" s="71"/>
      <c r="G43" s="71"/>
      <c r="H43" s="71"/>
      <c r="I43" s="71"/>
      <c r="J43" s="9"/>
    </row>
    <row r="44" spans="1:10" ht="21.75">
      <c r="A44" s="9"/>
      <c r="B44" s="76"/>
      <c r="C44" s="83"/>
      <c r="D44" s="83"/>
      <c r="E44" s="71"/>
      <c r="F44" s="71"/>
      <c r="G44" s="71"/>
      <c r="H44" s="71"/>
      <c r="I44" s="71"/>
      <c r="J44" s="9"/>
    </row>
    <row r="45" spans="1:10" ht="21.75">
      <c r="A45" s="9"/>
      <c r="B45" s="75"/>
      <c r="C45" s="83"/>
      <c r="D45" s="83"/>
      <c r="E45" s="71"/>
      <c r="F45" s="71"/>
      <c r="G45" s="71"/>
      <c r="H45" s="71"/>
      <c r="I45" s="71"/>
      <c r="J45" s="9"/>
    </row>
    <row r="46" spans="1:10" ht="21.75">
      <c r="A46" s="8"/>
      <c r="B46" s="110"/>
      <c r="C46" s="84"/>
      <c r="D46" s="84"/>
      <c r="E46" s="93"/>
      <c r="F46" s="93"/>
      <c r="G46" s="93"/>
      <c r="H46" s="93"/>
      <c r="I46" s="93"/>
      <c r="J46" s="8"/>
    </row>
    <row r="47" spans="1:10" ht="21.75">
      <c r="A47" s="2">
        <v>3</v>
      </c>
      <c r="B47" s="76" t="s">
        <v>48</v>
      </c>
      <c r="C47" s="85"/>
      <c r="D47" s="85"/>
      <c r="E47" s="92"/>
      <c r="F47" s="92"/>
      <c r="G47" s="92"/>
      <c r="H47" s="92"/>
      <c r="I47" s="92"/>
      <c r="J47" s="2"/>
    </row>
    <row r="48" spans="1:10" ht="21.75">
      <c r="A48" s="9"/>
      <c r="B48" s="75" t="s">
        <v>49</v>
      </c>
      <c r="C48" s="83">
        <v>2</v>
      </c>
      <c r="D48" s="83" t="s">
        <v>32</v>
      </c>
      <c r="E48" s="71">
        <v>90</v>
      </c>
      <c r="F48" s="71">
        <f>C48*E48</f>
        <v>180</v>
      </c>
      <c r="G48" s="71">
        <v>80</v>
      </c>
      <c r="H48" s="71">
        <f>C48*G48</f>
        <v>160</v>
      </c>
      <c r="I48" s="71">
        <f>F48+H48</f>
        <v>340</v>
      </c>
      <c r="J48" s="9"/>
    </row>
    <row r="49" spans="1:10" ht="21.75">
      <c r="A49" s="9"/>
      <c r="B49" s="75" t="s">
        <v>50</v>
      </c>
      <c r="C49" s="83">
        <v>4</v>
      </c>
      <c r="D49" s="83" t="s">
        <v>32</v>
      </c>
      <c r="E49" s="71">
        <v>180</v>
      </c>
      <c r="F49" s="71">
        <f t="shared" ref="F49:F52" si="6">C49*E49</f>
        <v>720</v>
      </c>
      <c r="G49" s="71">
        <v>80</v>
      </c>
      <c r="H49" s="71">
        <f t="shared" ref="H49:H52" si="7">C49*G49</f>
        <v>320</v>
      </c>
      <c r="I49" s="71">
        <f t="shared" ref="I49:I52" si="8">F49+H49</f>
        <v>1040</v>
      </c>
      <c r="J49" s="9"/>
    </row>
    <row r="50" spans="1:10" ht="21.75">
      <c r="A50" s="9"/>
      <c r="B50" s="105" t="s">
        <v>51</v>
      </c>
      <c r="C50" s="83">
        <v>2</v>
      </c>
      <c r="D50" s="83" t="s">
        <v>32</v>
      </c>
      <c r="E50" s="71">
        <v>1650</v>
      </c>
      <c r="F50" s="71">
        <f t="shared" si="6"/>
        <v>3300</v>
      </c>
      <c r="G50" s="71">
        <v>115</v>
      </c>
      <c r="H50" s="71">
        <f t="shared" si="7"/>
        <v>230</v>
      </c>
      <c r="I50" s="71">
        <f t="shared" si="8"/>
        <v>3530</v>
      </c>
      <c r="J50" s="9"/>
    </row>
    <row r="51" spans="1:10" ht="21.75">
      <c r="A51" s="9"/>
      <c r="B51" s="75" t="s">
        <v>52</v>
      </c>
      <c r="C51" s="83">
        <v>50</v>
      </c>
      <c r="D51" s="83" t="s">
        <v>53</v>
      </c>
      <c r="E51" s="71">
        <v>12</v>
      </c>
      <c r="F51" s="71">
        <f t="shared" si="6"/>
        <v>600</v>
      </c>
      <c r="G51" s="71">
        <v>8</v>
      </c>
      <c r="H51" s="71">
        <f t="shared" si="7"/>
        <v>400</v>
      </c>
      <c r="I51" s="71">
        <f t="shared" si="8"/>
        <v>1000</v>
      </c>
      <c r="J51" s="9"/>
    </row>
    <row r="52" spans="1:10" ht="21.75">
      <c r="A52" s="9"/>
      <c r="B52" s="75" t="s">
        <v>54</v>
      </c>
      <c r="C52" s="83">
        <v>50</v>
      </c>
      <c r="D52" s="83" t="s">
        <v>53</v>
      </c>
      <c r="E52" s="71">
        <v>11</v>
      </c>
      <c r="F52" s="71">
        <f t="shared" si="6"/>
        <v>550</v>
      </c>
      <c r="G52" s="71">
        <v>6</v>
      </c>
      <c r="H52" s="71">
        <f t="shared" si="7"/>
        <v>300</v>
      </c>
      <c r="I52" s="71">
        <f t="shared" si="8"/>
        <v>850</v>
      </c>
      <c r="J52" s="9"/>
    </row>
    <row r="53" spans="1:10" ht="21.75">
      <c r="A53" s="9"/>
      <c r="B53" s="75"/>
      <c r="C53" s="83"/>
      <c r="D53" s="83"/>
      <c r="E53" s="71"/>
      <c r="F53" s="71"/>
      <c r="G53" s="71"/>
      <c r="H53" s="71"/>
      <c r="I53" s="71"/>
      <c r="J53" s="9"/>
    </row>
    <row r="54" spans="1:10" ht="21.75">
      <c r="A54" s="72"/>
      <c r="B54" s="80" t="s">
        <v>55</v>
      </c>
      <c r="C54" s="86"/>
      <c r="D54" s="86"/>
      <c r="E54" s="73"/>
      <c r="F54" s="73">
        <f>SUM(F48:F53)</f>
        <v>5350</v>
      </c>
      <c r="G54" s="73"/>
      <c r="H54" s="73">
        <f>SUM(H48:H53)</f>
        <v>1410</v>
      </c>
      <c r="I54" s="73">
        <f>SUM(I48:I53)</f>
        <v>6760</v>
      </c>
      <c r="J54" s="72"/>
    </row>
    <row r="55" spans="1:10" ht="21.75">
      <c r="A55" s="9"/>
      <c r="B55" s="75"/>
      <c r="C55" s="83"/>
      <c r="D55" s="83"/>
      <c r="E55" s="71"/>
      <c r="F55" s="71"/>
      <c r="G55" s="71"/>
      <c r="H55" s="71"/>
      <c r="I55" s="71"/>
      <c r="J55" s="9"/>
    </row>
    <row r="56" spans="1:10" ht="21.75">
      <c r="A56" s="72">
        <v>4</v>
      </c>
      <c r="B56" s="76" t="s">
        <v>56</v>
      </c>
      <c r="C56" s="83"/>
      <c r="D56" s="83"/>
      <c r="E56" s="71"/>
      <c r="F56" s="71"/>
      <c r="G56" s="71"/>
      <c r="H56" s="71"/>
      <c r="I56" s="71"/>
      <c r="J56" s="9"/>
    </row>
    <row r="57" spans="1:10" ht="21.75">
      <c r="A57" s="9"/>
      <c r="B57" s="114" t="s">
        <v>57</v>
      </c>
      <c r="C57" s="83">
        <v>2</v>
      </c>
      <c r="D57" s="83" t="s">
        <v>58</v>
      </c>
      <c r="E57" s="71">
        <v>0</v>
      </c>
      <c r="F57" s="71">
        <f t="shared" ref="F57:F60" si="9">C57*E57</f>
        <v>0</v>
      </c>
      <c r="G57" s="71">
        <v>300</v>
      </c>
      <c r="H57" s="71">
        <f t="shared" ref="H57:H60" si="10">C57*G57</f>
        <v>600</v>
      </c>
      <c r="I57" s="71">
        <f t="shared" ref="I57:I60" si="11">F57+H57</f>
        <v>600</v>
      </c>
      <c r="J57" s="9"/>
    </row>
    <row r="58" spans="1:10" ht="21.75">
      <c r="A58" s="9"/>
      <c r="B58" s="114" t="s">
        <v>59</v>
      </c>
      <c r="C58" s="83">
        <v>1</v>
      </c>
      <c r="D58" s="83" t="s">
        <v>58</v>
      </c>
      <c r="E58" s="71">
        <v>0</v>
      </c>
      <c r="F58" s="71">
        <f t="shared" si="9"/>
        <v>0</v>
      </c>
      <c r="G58" s="71">
        <v>500</v>
      </c>
      <c r="H58" s="71">
        <f t="shared" si="10"/>
        <v>500</v>
      </c>
      <c r="I58" s="71">
        <f t="shared" si="11"/>
        <v>500</v>
      </c>
      <c r="J58" s="9"/>
    </row>
    <row r="59" spans="1:10" ht="21.75" customHeight="1">
      <c r="A59" s="9"/>
      <c r="B59" s="114" t="s">
        <v>60</v>
      </c>
      <c r="C59" s="83">
        <v>1</v>
      </c>
      <c r="D59" s="83" t="s">
        <v>58</v>
      </c>
      <c r="E59" s="71">
        <v>0</v>
      </c>
      <c r="F59" s="71">
        <f t="shared" si="9"/>
        <v>0</v>
      </c>
      <c r="G59" s="71">
        <v>3000</v>
      </c>
      <c r="H59" s="71">
        <f t="shared" si="10"/>
        <v>3000</v>
      </c>
      <c r="I59" s="71">
        <f t="shared" si="11"/>
        <v>3000</v>
      </c>
      <c r="J59" s="9"/>
    </row>
    <row r="60" spans="1:10" ht="21.75">
      <c r="A60" s="9"/>
      <c r="B60" s="114" t="s">
        <v>61</v>
      </c>
      <c r="C60" s="83">
        <v>10</v>
      </c>
      <c r="D60" s="83" t="s">
        <v>53</v>
      </c>
      <c r="E60" s="71">
        <v>100</v>
      </c>
      <c r="F60" s="71">
        <f t="shared" si="9"/>
        <v>1000</v>
      </c>
      <c r="G60" s="71">
        <v>0</v>
      </c>
      <c r="H60" s="71">
        <f t="shared" si="10"/>
        <v>0</v>
      </c>
      <c r="I60" s="71">
        <f t="shared" si="11"/>
        <v>1000</v>
      </c>
      <c r="J60" s="9"/>
    </row>
    <row r="61" spans="1:10" ht="21.75">
      <c r="A61" s="9"/>
      <c r="B61" s="75"/>
      <c r="C61" s="83"/>
      <c r="D61" s="83"/>
      <c r="E61" s="71"/>
      <c r="F61" s="71"/>
      <c r="G61" s="71"/>
      <c r="H61" s="71"/>
      <c r="I61" s="71"/>
      <c r="J61" s="9"/>
    </row>
    <row r="62" spans="1:10" ht="21.75">
      <c r="A62" s="9"/>
      <c r="B62" s="80" t="s">
        <v>62</v>
      </c>
      <c r="C62" s="86"/>
      <c r="D62" s="86"/>
      <c r="E62" s="73"/>
      <c r="F62" s="73">
        <f>SUM(F57:F61)</f>
        <v>1000</v>
      </c>
      <c r="G62" s="73"/>
      <c r="H62" s="73">
        <f>SUM(H57:H61)</f>
        <v>4100</v>
      </c>
      <c r="I62" s="73">
        <f>SUM(I57:I61)</f>
        <v>5100</v>
      </c>
      <c r="J62" s="9"/>
    </row>
    <row r="63" spans="1:10" ht="21.75">
      <c r="A63" s="8"/>
      <c r="B63" s="94"/>
      <c r="C63" s="84"/>
      <c r="D63" s="84"/>
      <c r="E63" s="93"/>
      <c r="F63" s="93"/>
      <c r="G63" s="93"/>
      <c r="H63" s="93"/>
      <c r="I63" s="93"/>
      <c r="J63" s="8"/>
    </row>
    <row r="64" spans="1:10" ht="21.75" customHeight="1">
      <c r="C64" s="130"/>
      <c r="D64" s="130"/>
    </row>
    <row r="65" ht="21.75" customHeight="1"/>
    <row r="66" ht="21.75" customHeight="1"/>
    <row r="67" ht="21.75" customHeight="1"/>
    <row r="68" ht="21.75" customHeight="1"/>
  </sheetData>
  <mergeCells count="15">
    <mergeCell ref="E11:F11"/>
    <mergeCell ref="G11:H11"/>
    <mergeCell ref="J11:J12"/>
    <mergeCell ref="A3:J3"/>
    <mergeCell ref="A11:A12"/>
    <mergeCell ref="B11:B12"/>
    <mergeCell ref="C11:C12"/>
    <mergeCell ref="D11:D12"/>
    <mergeCell ref="H31:H32"/>
    <mergeCell ref="I31:I32"/>
    <mergeCell ref="C31:C32"/>
    <mergeCell ref="D31:D32"/>
    <mergeCell ref="E31:E32"/>
    <mergeCell ref="F31:F32"/>
    <mergeCell ref="G31:G32"/>
  </mergeCells>
  <phoneticPr fontId="0" type="noConversion"/>
  <printOptions horizontalCentered="1"/>
  <pageMargins left="0.47244094488188981" right="0.47244094488188981" top="0.39370078740157483" bottom="0.19685039370078741" header="0.27559055118110237" footer="0.11811023622047245"/>
  <pageSetup paperSize="9" scale="90" orientation="landscape" r:id="rId1"/>
  <headerFooter alignWithMargins="0"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4"/>
  <sheetViews>
    <sheetView showGridLines="0" zoomScaleNormal="100" zoomScaleSheetLayoutView="100" workbookViewId="0">
      <selection activeCell="J9" sqref="J9"/>
    </sheetView>
  </sheetViews>
  <sheetFormatPr defaultColWidth="0" defaultRowHeight="0" customHeight="1" zeroHeight="1"/>
  <cols>
    <col min="1" max="1" width="8.33203125" style="1" customWidth="1"/>
    <col min="2" max="2" width="60.5" style="1" customWidth="1"/>
    <col min="3" max="3" width="12.5" style="98" customWidth="1"/>
    <col min="4" max="4" width="10" style="98" customWidth="1"/>
    <col min="5" max="5" width="12.83203125" style="1" customWidth="1"/>
    <col min="6" max="6" width="13.5" style="1" customWidth="1"/>
    <col min="7" max="7" width="12.1640625" style="1" customWidth="1"/>
    <col min="8" max="8" width="13.5" style="1" customWidth="1"/>
    <col min="9" max="9" width="18.83203125" style="1" customWidth="1"/>
    <col min="10" max="10" width="18" style="1" customWidth="1"/>
    <col min="11" max="11" width="9.33203125" style="1" customWidth="1"/>
    <col min="12" max="16384" width="0" style="1" hidden="1"/>
  </cols>
  <sheetData>
    <row r="1" spans="1:10" ht="21.75" customHeight="1">
      <c r="C1" s="130"/>
      <c r="D1" s="130"/>
    </row>
    <row r="2" spans="1:10" s="5" customFormat="1" ht="21.75">
      <c r="C2" s="67"/>
      <c r="D2" s="67"/>
      <c r="J2" s="18" t="s">
        <v>63</v>
      </c>
    </row>
    <row r="3" spans="1:10" s="5" customFormat="1" ht="22.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5" customFormat="1" ht="22.5">
      <c r="A4" s="144" t="s">
        <v>64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21" customHeight="1">
      <c r="A5" s="3" t="s">
        <v>2</v>
      </c>
      <c r="B5" s="6"/>
      <c r="C5" s="68"/>
      <c r="D5" s="68"/>
      <c r="E5" s="4"/>
      <c r="F5" s="4"/>
      <c r="G5" s="4"/>
      <c r="H5" s="4"/>
      <c r="I5" s="4" t="s">
        <v>3</v>
      </c>
      <c r="J5" s="4"/>
    </row>
    <row r="6" spans="1:10" ht="21" customHeight="1">
      <c r="A6" s="3" t="s">
        <v>4</v>
      </c>
      <c r="B6" s="6"/>
      <c r="C6" s="68"/>
      <c r="D6" s="68"/>
      <c r="E6" s="4"/>
      <c r="F6" s="4"/>
      <c r="G6" s="4"/>
      <c r="H6" s="4"/>
      <c r="I6" s="4"/>
      <c r="J6" s="4"/>
    </row>
    <row r="7" spans="1:10" ht="21" customHeight="1">
      <c r="A7" s="32" t="s">
        <v>5</v>
      </c>
      <c r="B7" s="7"/>
      <c r="C7" s="69"/>
      <c r="D7" s="69"/>
      <c r="E7" s="33" t="s">
        <v>6</v>
      </c>
      <c r="F7" s="33" t="str">
        <f>'ปร.4 (ก)'!$F$7</f>
        <v>42/58</v>
      </c>
      <c r="G7" s="33"/>
      <c r="H7" s="33"/>
      <c r="I7" s="33"/>
      <c r="J7" s="33"/>
    </row>
    <row r="8" spans="1:10" ht="21" customHeight="1">
      <c r="A8" s="32" t="s">
        <v>8</v>
      </c>
      <c r="B8" s="7"/>
      <c r="C8" s="69"/>
      <c r="D8" s="69"/>
      <c r="E8" s="33"/>
      <c r="F8" s="33"/>
      <c r="G8" s="33"/>
      <c r="H8" s="33"/>
      <c r="I8" s="33"/>
      <c r="J8" s="33"/>
    </row>
    <row r="9" spans="1:10" ht="21" customHeight="1">
      <c r="A9" s="32" t="s">
        <v>9</v>
      </c>
      <c r="B9" s="7"/>
      <c r="C9" s="69"/>
      <c r="D9" s="69"/>
      <c r="E9" s="33" t="s">
        <v>10</v>
      </c>
      <c r="F9" s="69">
        <f>'ปร.4 (ก)'!$F$9</f>
        <v>21</v>
      </c>
      <c r="G9" s="33" t="s">
        <v>11</v>
      </c>
      <c r="H9" s="33" t="str">
        <f>'ปร.4 (ก)'!$H$9</f>
        <v>พฤศจิกายน</v>
      </c>
      <c r="I9" s="36" t="s">
        <v>13</v>
      </c>
      <c r="J9" s="69">
        <f>'ปร.4 (ก)'!$J$9</f>
        <v>2559</v>
      </c>
    </row>
    <row r="10" spans="1:10" ht="26.25" customHeight="1" thickBot="1">
      <c r="A10" s="10"/>
      <c r="B10" s="10"/>
      <c r="C10" s="70"/>
      <c r="D10" s="70"/>
      <c r="E10" s="10"/>
      <c r="F10" s="10"/>
      <c r="G10" s="10"/>
      <c r="H10" s="10"/>
      <c r="I10" s="10"/>
      <c r="J10" s="43" t="s">
        <v>14</v>
      </c>
    </row>
    <row r="11" spans="1:10" ht="22.5" thickTop="1">
      <c r="A11" s="142" t="s">
        <v>15</v>
      </c>
      <c r="B11" s="142" t="s">
        <v>16</v>
      </c>
      <c r="C11" s="142" t="s">
        <v>17</v>
      </c>
      <c r="D11" s="142" t="s">
        <v>18</v>
      </c>
      <c r="E11" s="140" t="s">
        <v>19</v>
      </c>
      <c r="F11" s="141"/>
      <c r="G11" s="140" t="s">
        <v>20</v>
      </c>
      <c r="H11" s="141"/>
      <c r="I11" s="127" t="s">
        <v>21</v>
      </c>
      <c r="J11" s="142" t="s">
        <v>22</v>
      </c>
    </row>
    <row r="12" spans="1:10" ht="22.5" thickBot="1">
      <c r="A12" s="143"/>
      <c r="B12" s="143"/>
      <c r="C12" s="145"/>
      <c r="D12" s="145"/>
      <c r="E12" s="53" t="s">
        <v>23</v>
      </c>
      <c r="F12" s="53" t="s">
        <v>24</v>
      </c>
      <c r="G12" s="53" t="s">
        <v>23</v>
      </c>
      <c r="H12" s="53" t="s">
        <v>24</v>
      </c>
      <c r="I12" s="128" t="s">
        <v>25</v>
      </c>
      <c r="J12" s="143"/>
    </row>
    <row r="13" spans="1:10" ht="22.5" thickTop="1">
      <c r="A13" s="82">
        <v>1</v>
      </c>
      <c r="B13" s="76" t="s">
        <v>56</v>
      </c>
      <c r="C13" s="83"/>
      <c r="D13" s="83"/>
      <c r="E13" s="2"/>
      <c r="F13" s="2"/>
      <c r="G13" s="2"/>
      <c r="H13" s="2"/>
      <c r="I13" s="2"/>
      <c r="J13" s="2"/>
    </row>
    <row r="14" spans="1:10" ht="21.75">
      <c r="A14" s="83"/>
      <c r="B14" s="114" t="s">
        <v>65</v>
      </c>
      <c r="C14" s="83">
        <v>2</v>
      </c>
      <c r="D14" s="83" t="s">
        <v>58</v>
      </c>
      <c r="E14" s="71">
        <v>1380</v>
      </c>
      <c r="F14" s="71">
        <f t="shared" ref="F14:F16" si="0">C14*E14</f>
        <v>2760</v>
      </c>
      <c r="G14" s="71">
        <v>0</v>
      </c>
      <c r="H14" s="71">
        <f t="shared" ref="H14:H16" si="1">C14*G14</f>
        <v>0</v>
      </c>
      <c r="I14" s="71">
        <f t="shared" ref="I14:I16" si="2">F14+H14</f>
        <v>2760</v>
      </c>
      <c r="J14" s="65"/>
    </row>
    <row r="15" spans="1:10" ht="21.75">
      <c r="A15" s="83"/>
      <c r="B15" s="114" t="s">
        <v>66</v>
      </c>
      <c r="C15" s="83">
        <v>1</v>
      </c>
      <c r="D15" s="83" t="s">
        <v>58</v>
      </c>
      <c r="E15" s="71">
        <v>26160</v>
      </c>
      <c r="F15" s="71">
        <f t="shared" si="0"/>
        <v>26160</v>
      </c>
      <c r="G15" s="71">
        <v>0</v>
      </c>
      <c r="H15" s="71">
        <f t="shared" si="1"/>
        <v>0</v>
      </c>
      <c r="I15" s="71">
        <f t="shared" si="2"/>
        <v>26160</v>
      </c>
      <c r="J15" s="65"/>
    </row>
    <row r="16" spans="1:10" ht="21.75" customHeight="1">
      <c r="A16" s="83"/>
      <c r="B16" s="114" t="s">
        <v>67</v>
      </c>
      <c r="C16" s="83">
        <v>1</v>
      </c>
      <c r="D16" s="83" t="s">
        <v>58</v>
      </c>
      <c r="E16" s="71">
        <v>3410</v>
      </c>
      <c r="F16" s="71">
        <f t="shared" si="0"/>
        <v>3410</v>
      </c>
      <c r="G16" s="71">
        <v>0</v>
      </c>
      <c r="H16" s="71">
        <f t="shared" si="1"/>
        <v>0</v>
      </c>
      <c r="I16" s="71">
        <f t="shared" si="2"/>
        <v>3410</v>
      </c>
      <c r="J16" s="65"/>
    </row>
    <row r="17" spans="1:10" ht="21.75">
      <c r="A17" s="83"/>
      <c r="B17" s="77"/>
      <c r="C17" s="83"/>
      <c r="D17" s="83"/>
      <c r="E17" s="71"/>
      <c r="F17" s="71"/>
      <c r="G17" s="78"/>
      <c r="H17" s="71"/>
      <c r="I17" s="71"/>
      <c r="J17" s="65"/>
    </row>
    <row r="18" spans="1:10" ht="21.75">
      <c r="A18" s="83"/>
      <c r="B18" s="104" t="s">
        <v>68</v>
      </c>
      <c r="C18" s="86"/>
      <c r="D18" s="86"/>
      <c r="E18" s="73"/>
      <c r="F18" s="73">
        <f>SUM(F14:F17)</f>
        <v>32330</v>
      </c>
      <c r="G18" s="115"/>
      <c r="H18" s="73">
        <f>SUM(H14:H17)</f>
        <v>0</v>
      </c>
      <c r="I18" s="73">
        <f>SUM(I14:I17)</f>
        <v>32330</v>
      </c>
      <c r="J18" s="66"/>
    </row>
    <row r="19" spans="1:10" ht="21.75">
      <c r="A19" s="83"/>
      <c r="B19" s="81"/>
      <c r="C19" s="83"/>
      <c r="D19" s="83"/>
      <c r="E19" s="71"/>
      <c r="F19" s="71"/>
      <c r="G19" s="78"/>
      <c r="H19" s="71"/>
      <c r="I19" s="71"/>
      <c r="J19" s="65"/>
    </row>
    <row r="20" spans="1:10" ht="21.75">
      <c r="A20" s="72"/>
      <c r="B20" s="80"/>
      <c r="C20" s="86"/>
      <c r="D20" s="86"/>
      <c r="E20" s="73"/>
      <c r="F20" s="73"/>
      <c r="G20" s="73"/>
      <c r="H20" s="73"/>
      <c r="I20" s="73"/>
      <c r="J20" s="72"/>
    </row>
    <row r="21" spans="1:10" ht="21.75">
      <c r="A21" s="9"/>
      <c r="B21" s="75"/>
      <c r="C21" s="83"/>
      <c r="D21" s="83"/>
      <c r="E21" s="71"/>
      <c r="F21" s="71"/>
      <c r="G21" s="71"/>
      <c r="H21" s="71"/>
      <c r="I21" s="71"/>
      <c r="J21" s="9"/>
    </row>
    <row r="22" spans="1:10" ht="21.75">
      <c r="A22" s="9"/>
      <c r="B22" s="75"/>
      <c r="C22" s="83"/>
      <c r="D22" s="83"/>
      <c r="E22" s="71"/>
      <c r="F22" s="71"/>
      <c r="G22" s="71"/>
      <c r="H22" s="71"/>
      <c r="I22" s="71"/>
      <c r="J22" s="9"/>
    </row>
    <row r="23" spans="1:10" ht="21.75">
      <c r="A23" s="9"/>
      <c r="B23" s="75"/>
      <c r="C23" s="83"/>
      <c r="D23" s="83"/>
      <c r="E23" s="71"/>
      <c r="F23" s="71"/>
      <c r="G23" s="71"/>
      <c r="H23" s="71"/>
      <c r="I23" s="71"/>
      <c r="J23" s="9"/>
    </row>
    <row r="24" spans="1:10" ht="21.75">
      <c r="A24" s="9"/>
      <c r="B24" s="75"/>
      <c r="C24" s="83"/>
      <c r="D24" s="83"/>
      <c r="E24" s="71"/>
      <c r="F24" s="71"/>
      <c r="G24" s="71"/>
      <c r="H24" s="71"/>
      <c r="I24" s="71"/>
      <c r="J24" s="9"/>
    </row>
    <row r="25" spans="1:10" ht="21.75">
      <c r="A25" s="9"/>
      <c r="B25" s="75"/>
      <c r="C25" s="83"/>
      <c r="D25" s="83"/>
      <c r="E25" s="71"/>
      <c r="F25" s="71"/>
      <c r="G25" s="71"/>
      <c r="H25" s="71"/>
      <c r="I25" s="71"/>
      <c r="J25" s="9"/>
    </row>
    <row r="26" spans="1:10" ht="21.75">
      <c r="A26" s="9"/>
      <c r="B26" s="75"/>
      <c r="C26" s="83"/>
      <c r="D26" s="83"/>
      <c r="E26" s="71"/>
      <c r="F26" s="71"/>
      <c r="G26" s="71"/>
      <c r="H26" s="71"/>
      <c r="I26" s="71"/>
      <c r="J26" s="9"/>
    </row>
    <row r="27" spans="1:10" ht="21.75">
      <c r="A27" s="9"/>
      <c r="B27" s="75"/>
      <c r="C27" s="83"/>
      <c r="D27" s="83"/>
      <c r="E27" s="71"/>
      <c r="F27" s="71"/>
      <c r="G27" s="71"/>
      <c r="H27" s="71"/>
      <c r="I27" s="71"/>
      <c r="J27" s="9"/>
    </row>
    <row r="28" spans="1:10" ht="21.75">
      <c r="A28" s="9"/>
      <c r="B28" s="75"/>
      <c r="C28" s="86"/>
      <c r="D28" s="86"/>
      <c r="E28" s="73"/>
      <c r="F28" s="73"/>
      <c r="G28" s="73"/>
      <c r="H28" s="73"/>
      <c r="I28" s="73"/>
      <c r="J28" s="9"/>
    </row>
    <row r="29" spans="1:10" ht="21.75">
      <c r="A29" s="8"/>
      <c r="B29" s="94"/>
      <c r="C29" s="84"/>
      <c r="D29" s="84"/>
      <c r="E29" s="93"/>
      <c r="F29" s="93"/>
      <c r="G29" s="93"/>
      <c r="H29" s="93"/>
      <c r="I29" s="93"/>
      <c r="J29" s="8"/>
    </row>
    <row r="30" spans="1:10" ht="21.75" customHeight="1">
      <c r="C30" s="130"/>
      <c r="D30" s="130"/>
    </row>
    <row r="31" spans="1:10" ht="21.75" customHeight="1">
      <c r="C31" s="130"/>
      <c r="D31" s="130"/>
    </row>
    <row r="32" spans="1:10" ht="21.75" customHeight="1">
      <c r="C32" s="130"/>
      <c r="D32" s="130"/>
    </row>
    <row r="33" ht="21.75" customHeight="1"/>
    <row r="34" ht="21.75" customHeight="1"/>
  </sheetData>
  <mergeCells count="9">
    <mergeCell ref="A4:J4"/>
    <mergeCell ref="A3:J3"/>
    <mergeCell ref="A11:A12"/>
    <mergeCell ref="B11:B12"/>
    <mergeCell ref="C11:C12"/>
    <mergeCell ref="D11:D12"/>
    <mergeCell ref="E11:F11"/>
    <mergeCell ref="G11:H11"/>
    <mergeCell ref="J11:J12"/>
  </mergeCells>
  <printOptions horizontalCentered="1"/>
  <pageMargins left="0.47244094488188981" right="0.47244094488188981" top="0.39370078740157483" bottom="0.19685039370078741" header="0.27559055118110237" footer="0.11811023622047245"/>
  <pageSetup paperSize="9" scale="90" orientation="landscape" r:id="rId1"/>
  <headerFooter alignWithMargins="0">
    <oddHeader>&amp;Rหน้าที่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8"/>
  <sheetViews>
    <sheetView showGridLines="0" topLeftCell="A13" zoomScaleNormal="100" zoomScaleSheetLayoutView="100" workbookViewId="0">
      <selection activeCell="F46" sqref="F46"/>
    </sheetView>
  </sheetViews>
  <sheetFormatPr defaultColWidth="9.33203125" defaultRowHeight="21.75" zeroHeight="1"/>
  <cols>
    <col min="1" max="1" width="9.5" style="1" customWidth="1"/>
    <col min="2" max="2" width="31.5" style="1" customWidth="1"/>
    <col min="3" max="6" width="20.1640625" style="1" customWidth="1"/>
    <col min="7" max="7" width="2.1640625" style="1" customWidth="1"/>
    <col min="8" max="16384" width="9.33203125" style="1"/>
  </cols>
  <sheetData>
    <row r="1" spans="1:7">
      <c r="A1" s="151"/>
      <c r="B1" s="151"/>
      <c r="C1" s="151"/>
      <c r="D1" s="151"/>
      <c r="E1" s="151"/>
      <c r="F1" s="151"/>
    </row>
    <row r="2" spans="1:7">
      <c r="A2" s="130"/>
      <c r="B2" s="130"/>
      <c r="C2" s="130"/>
      <c r="D2" s="130"/>
      <c r="E2" s="130"/>
      <c r="F2" s="130"/>
    </row>
    <row r="3" spans="1:7" s="5" customFormat="1" ht="9.75" customHeight="1">
      <c r="A3" s="39"/>
      <c r="B3" s="39"/>
      <c r="C3" s="39"/>
      <c r="D3" s="39"/>
      <c r="E3" s="39"/>
      <c r="F3" s="39"/>
    </row>
    <row r="4" spans="1:7" s="5" customFormat="1" ht="21.75" customHeight="1">
      <c r="F4" s="54" t="s">
        <v>69</v>
      </c>
    </row>
    <row r="5" spans="1:7" ht="23.25">
      <c r="A5" s="153" t="s">
        <v>70</v>
      </c>
      <c r="B5" s="153"/>
      <c r="C5" s="153"/>
      <c r="D5" s="153"/>
      <c r="E5" s="153"/>
      <c r="F5" s="153"/>
      <c r="G5" s="19"/>
    </row>
    <row r="6" spans="1:7" ht="17.25" customHeight="1">
      <c r="A6" s="42"/>
      <c r="B6" s="42"/>
      <c r="C6" s="42"/>
      <c r="D6" s="42"/>
      <c r="E6" s="42"/>
      <c r="F6" s="42"/>
      <c r="G6" s="19"/>
    </row>
    <row r="7" spans="1:7" ht="23.25" customHeight="1">
      <c r="A7" s="12" t="str">
        <f>'ปร.4 (ก)'!$A$5</f>
        <v>กลุ่มงาน โรงพยาบาลสพรรสิทธิประสงค์อุบลราชธานี</v>
      </c>
      <c r="B7" s="12"/>
      <c r="C7" s="12"/>
      <c r="D7" s="12"/>
      <c r="E7" s="12"/>
      <c r="F7" s="12"/>
    </row>
    <row r="8" spans="1:7">
      <c r="A8" s="38" t="str">
        <f>'ปร.4 (ก)'!$A$6</f>
        <v>ชื่อโครงการ : ปรับปรุงสำนักงาน STEMI.</v>
      </c>
      <c r="B8" s="29"/>
      <c r="C8" s="29"/>
      <c r="D8" s="29"/>
      <c r="E8" s="29"/>
      <c r="F8" s="29"/>
    </row>
    <row r="9" spans="1:7">
      <c r="A9" s="38" t="str">
        <f>'ปร.4 (ก)'!$A$7</f>
        <v>สถานที่ก่อสร้าง : อาคารสงฆ์อาพาธ ชั้น 3</v>
      </c>
      <c r="B9" s="29"/>
      <c r="C9" s="29"/>
      <c r="D9" s="29"/>
      <c r="E9" s="29"/>
      <c r="F9" s="29"/>
    </row>
    <row r="10" spans="1:7">
      <c r="A10" s="29" t="s">
        <v>71</v>
      </c>
      <c r="B10" s="29" t="str">
        <f>'ปร.4 (ก)'!$F$7</f>
        <v>42/58</v>
      </c>
      <c r="C10" s="29"/>
      <c r="D10" s="29"/>
      <c r="E10" s="29"/>
      <c r="F10" s="29"/>
    </row>
    <row r="11" spans="1:7">
      <c r="A11" s="38" t="str">
        <f>'ปร.4 (ก)'!$A$8</f>
        <v>เจ้าของโครงการ : คุณสุเพียร โภคทิพย์</v>
      </c>
      <c r="B11" s="29"/>
      <c r="C11" s="29"/>
      <c r="D11" s="29"/>
      <c r="E11" s="29"/>
      <c r="F11" s="29"/>
    </row>
    <row r="12" spans="1:7">
      <c r="A12" s="38" t="s">
        <v>72</v>
      </c>
      <c r="B12" s="29"/>
      <c r="C12" s="29"/>
      <c r="D12" s="29"/>
      <c r="E12" s="29"/>
      <c r="F12" s="29"/>
    </row>
    <row r="13" spans="1:7">
      <c r="A13" s="38" t="s">
        <v>73</v>
      </c>
      <c r="B13" s="29"/>
      <c r="C13" s="121">
        <f>'ปร.4 (ก)'!$F$9</f>
        <v>21</v>
      </c>
      <c r="D13" s="119" t="str">
        <f>'ปร.4 (ก)'!$H$9</f>
        <v>พฤศจิกายน</v>
      </c>
      <c r="E13" s="120">
        <f>'ปร.4 (ข)'!$J$9</f>
        <v>2559</v>
      </c>
      <c r="F13" s="29"/>
    </row>
    <row r="14" spans="1:7" ht="21" customHeight="1" thickBot="1">
      <c r="A14" s="129" t="s">
        <v>74</v>
      </c>
      <c r="B14" s="129" t="s">
        <v>74</v>
      </c>
      <c r="C14" s="37" t="s">
        <v>74</v>
      </c>
      <c r="D14" s="129" t="s">
        <v>74</v>
      </c>
      <c r="E14" s="37" t="s">
        <v>74</v>
      </c>
      <c r="F14" s="129" t="s">
        <v>14</v>
      </c>
    </row>
    <row r="15" spans="1:7" ht="22.5" thickTop="1">
      <c r="A15" s="147" t="s">
        <v>15</v>
      </c>
      <c r="B15" s="147" t="s">
        <v>16</v>
      </c>
      <c r="C15" s="147" t="s">
        <v>19</v>
      </c>
      <c r="D15" s="147" t="s">
        <v>20</v>
      </c>
      <c r="E15" s="147" t="s">
        <v>75</v>
      </c>
      <c r="F15" s="147" t="s">
        <v>22</v>
      </c>
    </row>
    <row r="16" spans="1:7" ht="22.5" thickBot="1">
      <c r="A16" s="148"/>
      <c r="B16" s="148"/>
      <c r="C16" s="152"/>
      <c r="D16" s="152"/>
      <c r="E16" s="152"/>
      <c r="F16" s="148"/>
    </row>
    <row r="17" spans="1:7" ht="22.5" thickTop="1">
      <c r="A17" s="87">
        <v>1</v>
      </c>
      <c r="B17" s="88" t="s">
        <v>26</v>
      </c>
      <c r="C17" s="11">
        <f>'ปร.4 (ก)'!$F$19</f>
        <v>0</v>
      </c>
      <c r="D17" s="11">
        <f>'ปร.4 (ก)'!$H$19</f>
        <v>2470</v>
      </c>
      <c r="E17" s="11">
        <f>C17+D17</f>
        <v>2470</v>
      </c>
      <c r="F17" s="11"/>
      <c r="G17" s="90">
        <f>SUM(C17:E17)</f>
        <v>4940</v>
      </c>
    </row>
    <row r="18" spans="1:7">
      <c r="A18" s="87">
        <v>2</v>
      </c>
      <c r="B18" s="88" t="s">
        <v>35</v>
      </c>
      <c r="C18" s="11">
        <f>'ปร.4 (ก)'!$F$42</f>
        <v>41950</v>
      </c>
      <c r="D18" s="11">
        <f>'ปร.4 (ก)'!$H$42</f>
        <v>8788</v>
      </c>
      <c r="E18" s="11">
        <f>C18+D18</f>
        <v>50738</v>
      </c>
      <c r="F18" s="11"/>
      <c r="G18" s="90">
        <f>SUM(C18:E18)</f>
        <v>101476</v>
      </c>
    </row>
    <row r="19" spans="1:7">
      <c r="A19" s="20">
        <v>3</v>
      </c>
      <c r="B19" s="88" t="s">
        <v>76</v>
      </c>
      <c r="C19" s="11">
        <f>'ปร.4 (ก)'!$F$54</f>
        <v>5350</v>
      </c>
      <c r="D19" s="11">
        <f>'ปร.4 (ก)'!$H$54</f>
        <v>1410</v>
      </c>
      <c r="E19" s="11">
        <f>C19+D19</f>
        <v>6760</v>
      </c>
      <c r="F19" s="11"/>
      <c r="G19" s="90">
        <f>SUM(C19:E19)</f>
        <v>13520</v>
      </c>
    </row>
    <row r="20" spans="1:7">
      <c r="A20" s="20">
        <v>4</v>
      </c>
      <c r="B20" s="88" t="s">
        <v>56</v>
      </c>
      <c r="C20" s="11">
        <f>'ปร.4 (ก)'!$F$62</f>
        <v>1000</v>
      </c>
      <c r="D20" s="11">
        <f>'ปร.4 (ก)'!$H$62</f>
        <v>4100</v>
      </c>
      <c r="E20" s="11">
        <f>C20+D20</f>
        <v>5100</v>
      </c>
      <c r="F20" s="11"/>
      <c r="G20" s="90">
        <f>SUM(C20:E20)</f>
        <v>10200</v>
      </c>
    </row>
    <row r="21" spans="1:7">
      <c r="A21" s="20"/>
      <c r="B21" s="88"/>
      <c r="C21" s="11"/>
      <c r="D21" s="11"/>
      <c r="E21" s="11"/>
      <c r="F21" s="11"/>
      <c r="G21" s="90"/>
    </row>
    <row r="22" spans="1:7">
      <c r="A22" s="11"/>
      <c r="B22" s="31"/>
      <c r="C22" s="11"/>
      <c r="D22" s="11"/>
      <c r="E22" s="11"/>
      <c r="F22" s="11"/>
    </row>
    <row r="23" spans="1:7">
      <c r="A23" s="11"/>
      <c r="B23" s="31"/>
      <c r="C23" s="11"/>
      <c r="D23" s="11"/>
      <c r="E23" s="11"/>
      <c r="F23" s="11"/>
    </row>
    <row r="24" spans="1:7">
      <c r="A24" s="11"/>
      <c r="B24" s="31"/>
      <c r="C24" s="11"/>
      <c r="D24" s="11"/>
      <c r="E24" s="11"/>
      <c r="F24" s="11"/>
    </row>
    <row r="25" spans="1:7">
      <c r="A25" s="11"/>
      <c r="B25" s="31"/>
      <c r="C25" s="11"/>
      <c r="D25" s="11"/>
      <c r="E25" s="11"/>
      <c r="F25" s="11"/>
    </row>
    <row r="26" spans="1:7" ht="22.5" thickBot="1">
      <c r="A26" s="30"/>
      <c r="B26" s="89"/>
      <c r="C26" s="30"/>
      <c r="D26" s="30"/>
      <c r="E26" s="30"/>
      <c r="F26" s="30"/>
    </row>
    <row r="27" spans="1:7" ht="24.75" customHeight="1" thickTop="1" thickBot="1">
      <c r="A27" s="13"/>
      <c r="B27" s="13"/>
      <c r="C27" s="149" t="s">
        <v>75</v>
      </c>
      <c r="D27" s="150"/>
      <c r="E27" s="116">
        <f>SUM(E17:E26)</f>
        <v>65068</v>
      </c>
      <c r="F27" s="97"/>
    </row>
    <row r="28" spans="1:7" ht="21" customHeight="1" thickTop="1">
      <c r="A28" s="13"/>
      <c r="B28" s="13"/>
      <c r="C28" s="13"/>
      <c r="D28" s="13"/>
      <c r="E28" s="13"/>
      <c r="F28" s="13"/>
    </row>
    <row r="29" spans="1:7" ht="21" customHeight="1">
      <c r="A29" s="13"/>
      <c r="B29" s="13"/>
      <c r="C29" s="13"/>
      <c r="D29" s="13"/>
      <c r="E29" s="13"/>
      <c r="F29" s="13"/>
    </row>
    <row r="30" spans="1:7" ht="21" customHeight="1">
      <c r="A30" s="161" t="s">
        <v>102</v>
      </c>
      <c r="B30" s="161"/>
      <c r="C30" s="161"/>
      <c r="D30" s="161"/>
      <c r="E30" s="161"/>
      <c r="F30" s="161"/>
    </row>
    <row r="31" spans="1:7" s="26" customFormat="1" ht="15.75" customHeight="1">
      <c r="A31" s="162" t="s">
        <v>103</v>
      </c>
      <c r="B31" s="162"/>
      <c r="C31" s="162"/>
      <c r="D31" s="162"/>
      <c r="E31" s="162"/>
      <c r="F31" s="162"/>
      <c r="G31" s="162"/>
    </row>
    <row r="32" spans="1:7" s="26" customFormat="1" ht="15.75" customHeight="1">
      <c r="B32" s="25"/>
      <c r="C32" s="28"/>
      <c r="D32" s="23"/>
      <c r="E32" s="23"/>
      <c r="F32" s="23"/>
      <c r="G32" s="23"/>
    </row>
    <row r="33" spans="1:7">
      <c r="A33" s="95" t="s">
        <v>104</v>
      </c>
      <c r="B33" s="163"/>
      <c r="C33" s="164"/>
      <c r="D33" s="164"/>
      <c r="E33" s="164"/>
      <c r="F33" s="164"/>
      <c r="G33" s="23"/>
    </row>
    <row r="34" spans="1:7">
      <c r="A34" s="151" t="s">
        <v>105</v>
      </c>
      <c r="B34" s="151"/>
      <c r="C34" s="151"/>
      <c r="D34" s="151"/>
      <c r="E34" s="151"/>
      <c r="F34" s="151"/>
      <c r="G34" s="151"/>
    </row>
    <row r="35" spans="1:7">
      <c r="B35" s="95"/>
      <c r="C35" s="135"/>
      <c r="D35" s="146"/>
      <c r="E35" s="146"/>
      <c r="F35" s="146"/>
      <c r="G35" s="95"/>
    </row>
    <row r="36" spans="1:7">
      <c r="A36" s="95" t="s">
        <v>107</v>
      </c>
      <c r="B36" s="163"/>
      <c r="C36" s="164"/>
      <c r="D36" s="164"/>
      <c r="E36" s="164"/>
      <c r="F36" s="164"/>
      <c r="G36" s="23"/>
    </row>
    <row r="37" spans="1:7" ht="22.5" customHeight="1">
      <c r="A37" s="151" t="s">
        <v>106</v>
      </c>
      <c r="B37" s="151"/>
      <c r="C37" s="151"/>
      <c r="D37" s="151"/>
      <c r="E37" s="151"/>
      <c r="F37" s="151"/>
      <c r="G37" s="151"/>
    </row>
    <row r="38" spans="1:7" ht="22.5" customHeight="1">
      <c r="C38" s="135"/>
      <c r="D38" s="146"/>
      <c r="E38" s="146"/>
      <c r="F38" s="146"/>
      <c r="G38" s="13"/>
    </row>
    <row r="39" spans="1:7" ht="18" customHeight="1">
      <c r="A39" s="95" t="s">
        <v>109</v>
      </c>
      <c r="B39" s="163"/>
      <c r="C39" s="164"/>
      <c r="D39" s="164"/>
      <c r="E39" s="164"/>
      <c r="F39" s="164"/>
      <c r="G39" s="23"/>
    </row>
    <row r="40" spans="1:7" ht="18" customHeight="1">
      <c r="A40" s="151" t="s">
        <v>108</v>
      </c>
      <c r="B40" s="151"/>
      <c r="C40" s="151"/>
      <c r="D40" s="151"/>
      <c r="E40" s="151"/>
      <c r="F40" s="151"/>
      <c r="G40" s="151"/>
    </row>
    <row r="41" spans="1:7" ht="18" customHeight="1">
      <c r="B41" s="13"/>
      <c r="C41" s="130"/>
      <c r="D41" s="129"/>
      <c r="E41" s="129"/>
      <c r="F41" s="129"/>
    </row>
    <row r="42" spans="1:7" ht="18" customHeight="1">
      <c r="B42" s="13"/>
      <c r="C42" s="130"/>
      <c r="D42" s="129"/>
      <c r="E42" s="129"/>
      <c r="F42" s="129"/>
    </row>
    <row r="43" spans="1:7" ht="18" customHeight="1">
      <c r="B43" s="13"/>
      <c r="C43" s="130"/>
      <c r="D43" s="129"/>
      <c r="E43" s="129"/>
      <c r="F43" s="129"/>
    </row>
    <row r="44" spans="1:7" ht="18" customHeight="1">
      <c r="B44" s="21" t="s">
        <v>22</v>
      </c>
      <c r="C44" s="22" t="s">
        <v>77</v>
      </c>
      <c r="E44" s="129"/>
      <c r="F44" s="129"/>
    </row>
    <row r="45" spans="1:7" ht="18" customHeight="1">
      <c r="C45" s="17" t="s">
        <v>78</v>
      </c>
      <c r="E45" s="129"/>
      <c r="F45" s="129"/>
    </row>
    <row r="46" spans="1:7" ht="13.5" customHeight="1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6">
    <mergeCell ref="A40:G40"/>
    <mergeCell ref="A1:F1"/>
    <mergeCell ref="A15:A16"/>
    <mergeCell ref="B15:B16"/>
    <mergeCell ref="D15:D16"/>
    <mergeCell ref="A5:F5"/>
    <mergeCell ref="E15:E16"/>
    <mergeCell ref="C15:C16"/>
    <mergeCell ref="D38:F38"/>
    <mergeCell ref="F15:F16"/>
    <mergeCell ref="C27:D27"/>
    <mergeCell ref="D35:F35"/>
    <mergeCell ref="A30:F30"/>
    <mergeCell ref="A31:G31"/>
    <mergeCell ref="A34:G34"/>
    <mergeCell ref="A37:G37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8"/>
  <sheetViews>
    <sheetView showGridLines="0" tabSelected="1" view="pageBreakPreview" topLeftCell="A28" zoomScaleNormal="100" workbookViewId="0">
      <selection activeCell="A37" sqref="A37:G37"/>
    </sheetView>
  </sheetViews>
  <sheetFormatPr defaultColWidth="9.33203125" defaultRowHeight="21.75" zeroHeight="1"/>
  <cols>
    <col min="1" max="1" width="9.5" style="1" customWidth="1"/>
    <col min="2" max="2" width="31.5" style="1" customWidth="1"/>
    <col min="3" max="6" width="20.1640625" style="1" customWidth="1"/>
    <col min="7" max="7" width="2.1640625" style="1" customWidth="1"/>
    <col min="8" max="16384" width="9.33203125" style="1"/>
  </cols>
  <sheetData>
    <row r="1" spans="1:7">
      <c r="A1" s="151"/>
      <c r="B1" s="151"/>
      <c r="C1" s="151"/>
      <c r="D1" s="151"/>
      <c r="E1" s="151"/>
      <c r="F1" s="151"/>
    </row>
    <row r="2" spans="1:7">
      <c r="A2" s="130"/>
      <c r="B2" s="130"/>
      <c r="C2" s="130"/>
      <c r="D2" s="130"/>
      <c r="E2" s="130"/>
      <c r="F2" s="130"/>
    </row>
    <row r="3" spans="1:7" s="5" customFormat="1" ht="9.75" customHeight="1">
      <c r="A3" s="39"/>
      <c r="B3" s="39"/>
      <c r="C3" s="39"/>
      <c r="D3" s="39"/>
      <c r="E3" s="39"/>
      <c r="F3" s="39"/>
    </row>
    <row r="4" spans="1:7" s="5" customFormat="1" ht="21.75" customHeight="1">
      <c r="F4" s="54" t="s">
        <v>79</v>
      </c>
    </row>
    <row r="5" spans="1:7" ht="23.25">
      <c r="A5" s="153" t="s">
        <v>70</v>
      </c>
      <c r="B5" s="153"/>
      <c r="C5" s="153"/>
      <c r="D5" s="153"/>
      <c r="E5" s="153"/>
      <c r="F5" s="153"/>
      <c r="G5" s="19"/>
    </row>
    <row r="6" spans="1:7" ht="17.25" customHeight="1">
      <c r="A6" s="42"/>
      <c r="B6" s="42"/>
      <c r="C6" s="42"/>
      <c r="D6" s="42"/>
      <c r="E6" s="42"/>
      <c r="F6" s="42"/>
      <c r="G6" s="19"/>
    </row>
    <row r="7" spans="1:7" ht="23.25" customHeight="1">
      <c r="A7" s="12" t="str">
        <f>'ปร.4 (ก)'!$A$5</f>
        <v>กลุ่มงาน โรงพยาบาลสพรรสิทธิประสงค์อุบลราชธานี</v>
      </c>
      <c r="B7" s="12"/>
      <c r="C7" s="12"/>
      <c r="D7" s="12"/>
      <c r="E7" s="12"/>
      <c r="F7" s="12"/>
    </row>
    <row r="8" spans="1:7">
      <c r="A8" s="38" t="str">
        <f>'ปร.4 (ก)'!$A$6</f>
        <v>ชื่อโครงการ : ปรับปรุงสำนักงาน STEMI.</v>
      </c>
      <c r="B8" s="29"/>
      <c r="C8" s="29"/>
      <c r="D8" s="29"/>
      <c r="E8" s="29"/>
      <c r="F8" s="29"/>
    </row>
    <row r="9" spans="1:7">
      <c r="A9" s="38" t="str">
        <f>'ปร.4 (ก)'!$A$7</f>
        <v>สถานที่ก่อสร้าง : อาคารสงฆ์อาพาธ ชั้น 3</v>
      </c>
      <c r="B9" s="29"/>
      <c r="C9" s="29"/>
      <c r="D9" s="29"/>
      <c r="E9" s="29"/>
      <c r="F9" s="29"/>
    </row>
    <row r="10" spans="1:7">
      <c r="A10" s="29" t="s">
        <v>71</v>
      </c>
      <c r="B10" s="29" t="str">
        <f>'ปร.4 (ก)'!$F$7</f>
        <v>42/58</v>
      </c>
      <c r="C10" s="29"/>
      <c r="D10" s="29"/>
      <c r="E10" s="29"/>
      <c r="F10" s="29"/>
    </row>
    <row r="11" spans="1:7">
      <c r="A11" s="38" t="str">
        <f>'ปร.4 (ก)'!$A$8</f>
        <v>เจ้าของโครงการ : คุณสุเพียร โภคทิพย์</v>
      </c>
      <c r="B11" s="29"/>
      <c r="C11" s="29"/>
      <c r="D11" s="29"/>
      <c r="E11" s="29"/>
      <c r="F11" s="29"/>
    </row>
    <row r="12" spans="1:7">
      <c r="A12" s="38" t="s">
        <v>80</v>
      </c>
      <c r="B12" s="29"/>
      <c r="C12" s="29"/>
      <c r="D12" s="29"/>
      <c r="E12" s="29"/>
      <c r="F12" s="29"/>
    </row>
    <row r="13" spans="1:7">
      <c r="A13" s="38" t="str">
        <f>'ปร.5(ก)'!A13</f>
        <v>คำนวณราคากลาง                 เมื่อวันที่</v>
      </c>
      <c r="B13" s="29"/>
      <c r="C13" s="29">
        <f>'ปร.5(ก)'!C13</f>
        <v>21</v>
      </c>
      <c r="D13" s="119" t="str">
        <f>'ปร.5(ก)'!D13</f>
        <v>พฤศจิกายน</v>
      </c>
      <c r="E13" s="29">
        <f>'ปร.5(ก)'!E13</f>
        <v>2559</v>
      </c>
      <c r="F13" s="29"/>
    </row>
    <row r="14" spans="1:7" ht="21" customHeight="1" thickBot="1">
      <c r="A14" s="129" t="s">
        <v>74</v>
      </c>
      <c r="B14" s="129" t="s">
        <v>74</v>
      </c>
      <c r="C14" s="37" t="s">
        <v>74</v>
      </c>
      <c r="D14" s="129" t="s">
        <v>74</v>
      </c>
      <c r="E14" s="37" t="s">
        <v>74</v>
      </c>
      <c r="F14" s="129" t="s">
        <v>14</v>
      </c>
    </row>
    <row r="15" spans="1:7" ht="22.5" thickTop="1">
      <c r="A15" s="147" t="s">
        <v>15</v>
      </c>
      <c r="B15" s="147" t="s">
        <v>16</v>
      </c>
      <c r="C15" s="147" t="s">
        <v>19</v>
      </c>
      <c r="D15" s="147" t="s">
        <v>20</v>
      </c>
      <c r="E15" s="147" t="s">
        <v>75</v>
      </c>
      <c r="F15" s="147" t="s">
        <v>22</v>
      </c>
    </row>
    <row r="16" spans="1:7" ht="22.5" thickBot="1">
      <c r="A16" s="148"/>
      <c r="B16" s="148"/>
      <c r="C16" s="152"/>
      <c r="D16" s="152"/>
      <c r="E16" s="152"/>
      <c r="F16" s="148"/>
    </row>
    <row r="17" spans="1:7" ht="22.5" thickTop="1">
      <c r="A17" s="87">
        <v>1</v>
      </c>
      <c r="B17" s="88" t="s">
        <v>56</v>
      </c>
      <c r="C17" s="11">
        <f>'ปร.4 (ข)'!$F$18</f>
        <v>32330</v>
      </c>
      <c r="D17" s="11"/>
      <c r="E17" s="11">
        <f>C17+D17</f>
        <v>32330</v>
      </c>
      <c r="F17" s="11"/>
      <c r="G17" s="90">
        <f>SUM(C17:E17)</f>
        <v>64660</v>
      </c>
    </row>
    <row r="18" spans="1:7">
      <c r="A18" s="87"/>
      <c r="B18" s="88"/>
      <c r="C18" s="11"/>
      <c r="D18" s="11"/>
      <c r="E18" s="11"/>
      <c r="F18" s="11"/>
      <c r="G18" s="90">
        <f>SUM(C18:E18)</f>
        <v>0</v>
      </c>
    </row>
    <row r="19" spans="1:7">
      <c r="A19" s="20"/>
      <c r="B19" s="88"/>
      <c r="C19" s="11"/>
      <c r="D19" s="11"/>
      <c r="E19" s="11"/>
      <c r="F19" s="11"/>
      <c r="G19" s="90">
        <f>SUM(C19:E19)</f>
        <v>0</v>
      </c>
    </row>
    <row r="20" spans="1:7">
      <c r="A20" s="20"/>
      <c r="B20" s="88"/>
      <c r="C20" s="11"/>
      <c r="D20" s="11"/>
      <c r="E20" s="11"/>
      <c r="F20" s="11"/>
      <c r="G20" s="90">
        <f>SUM(C20:E20)</f>
        <v>0</v>
      </c>
    </row>
    <row r="21" spans="1:7">
      <c r="A21" s="20"/>
      <c r="B21" s="88"/>
      <c r="C21" s="11"/>
      <c r="D21" s="11"/>
      <c r="E21" s="11"/>
      <c r="F21" s="11"/>
      <c r="G21" s="90"/>
    </row>
    <row r="22" spans="1:7">
      <c r="A22" s="11"/>
      <c r="B22" s="31"/>
      <c r="C22" s="11"/>
      <c r="D22" s="11"/>
      <c r="E22" s="11"/>
      <c r="F22" s="11"/>
    </row>
    <row r="23" spans="1:7">
      <c r="A23" s="11"/>
      <c r="B23" s="31"/>
      <c r="C23" s="11"/>
      <c r="D23" s="11"/>
      <c r="E23" s="11"/>
      <c r="F23" s="11"/>
    </row>
    <row r="24" spans="1:7">
      <c r="A24" s="11"/>
      <c r="B24" s="31"/>
      <c r="C24" s="11"/>
      <c r="D24" s="11"/>
      <c r="E24" s="11"/>
      <c r="F24" s="11"/>
    </row>
    <row r="25" spans="1:7">
      <c r="A25" s="11"/>
      <c r="B25" s="31"/>
      <c r="C25" s="11"/>
      <c r="D25" s="11"/>
      <c r="E25" s="11"/>
      <c r="F25" s="11"/>
    </row>
    <row r="26" spans="1:7" ht="22.5" thickBot="1">
      <c r="A26" s="30"/>
      <c r="B26" s="89"/>
      <c r="C26" s="30"/>
      <c r="D26" s="30"/>
      <c r="E26" s="30"/>
      <c r="F26" s="30"/>
    </row>
    <row r="27" spans="1:7" ht="24.75" customHeight="1" thickTop="1" thickBot="1">
      <c r="A27" s="13"/>
      <c r="B27" s="13"/>
      <c r="C27" s="149" t="s">
        <v>75</v>
      </c>
      <c r="D27" s="150"/>
      <c r="E27" s="116">
        <f>SUM(E17:E26)</f>
        <v>32330</v>
      </c>
      <c r="F27" s="97"/>
    </row>
    <row r="28" spans="1:7" ht="21" customHeight="1" thickTop="1">
      <c r="A28" s="13"/>
      <c r="B28" s="13"/>
      <c r="C28" s="13"/>
      <c r="D28" s="13"/>
      <c r="E28" s="13"/>
      <c r="F28" s="13"/>
    </row>
    <row r="29" spans="1:7" ht="21" customHeight="1">
      <c r="A29" s="13"/>
      <c r="B29" s="13"/>
      <c r="C29" s="13"/>
      <c r="D29" s="13"/>
      <c r="E29" s="13"/>
      <c r="F29" s="13"/>
    </row>
    <row r="30" spans="1:7" ht="21" customHeight="1">
      <c r="A30" s="161" t="s">
        <v>102</v>
      </c>
      <c r="B30" s="161"/>
      <c r="C30" s="161"/>
      <c r="D30" s="161"/>
      <c r="E30" s="161"/>
      <c r="F30" s="161"/>
    </row>
    <row r="31" spans="1:7" s="26" customFormat="1" ht="15.75" customHeight="1">
      <c r="A31" s="162" t="s">
        <v>103</v>
      </c>
      <c r="B31" s="162"/>
      <c r="C31" s="162"/>
      <c r="D31" s="162"/>
      <c r="E31" s="162"/>
      <c r="F31" s="162"/>
      <c r="G31" s="162"/>
    </row>
    <row r="32" spans="1:7" s="26" customFormat="1" ht="15.75" customHeight="1">
      <c r="B32" s="25"/>
      <c r="C32" s="28"/>
      <c r="D32" s="23"/>
      <c r="E32" s="23"/>
      <c r="F32" s="23"/>
      <c r="G32" s="23"/>
    </row>
    <row r="33" spans="1:7">
      <c r="A33" s="95" t="s">
        <v>104</v>
      </c>
      <c r="B33" s="163"/>
      <c r="C33" s="164"/>
      <c r="D33" s="164"/>
      <c r="E33" s="164"/>
      <c r="F33" s="164"/>
      <c r="G33" s="23"/>
    </row>
    <row r="34" spans="1:7">
      <c r="A34" s="151" t="s">
        <v>105</v>
      </c>
      <c r="B34" s="151"/>
      <c r="C34" s="151"/>
      <c r="D34" s="151"/>
      <c r="E34" s="151"/>
      <c r="F34" s="151"/>
      <c r="G34" s="151"/>
    </row>
    <row r="35" spans="1:7">
      <c r="B35" s="95"/>
      <c r="C35" s="130"/>
      <c r="D35" s="146"/>
      <c r="E35" s="146"/>
      <c r="F35" s="146"/>
      <c r="G35" s="95"/>
    </row>
    <row r="36" spans="1:7">
      <c r="A36" s="95" t="s">
        <v>107</v>
      </c>
      <c r="B36" s="163"/>
      <c r="C36" s="164"/>
      <c r="D36" s="164"/>
      <c r="E36" s="164"/>
      <c r="F36" s="164"/>
      <c r="G36" s="23"/>
    </row>
    <row r="37" spans="1:7" ht="22.5" customHeight="1">
      <c r="A37" s="151" t="s">
        <v>106</v>
      </c>
      <c r="B37" s="151"/>
      <c r="C37" s="151"/>
      <c r="D37" s="151"/>
      <c r="E37" s="151"/>
      <c r="F37" s="151"/>
      <c r="G37" s="151"/>
    </row>
    <row r="38" spans="1:7" ht="22.5" customHeight="1">
      <c r="C38" s="130"/>
      <c r="D38" s="146"/>
      <c r="E38" s="146"/>
      <c r="F38" s="146"/>
      <c r="G38" s="13"/>
    </row>
    <row r="39" spans="1:7" ht="18" customHeight="1">
      <c r="A39" s="95" t="s">
        <v>109</v>
      </c>
      <c r="B39" s="163"/>
      <c r="C39" s="164"/>
      <c r="D39" s="164"/>
      <c r="E39" s="164"/>
      <c r="F39" s="164"/>
      <c r="G39" s="23"/>
    </row>
    <row r="40" spans="1:7" ht="18" customHeight="1">
      <c r="A40" s="151" t="s">
        <v>108</v>
      </c>
      <c r="B40" s="151"/>
      <c r="C40" s="151"/>
      <c r="D40" s="151"/>
      <c r="E40" s="151"/>
      <c r="F40" s="151"/>
      <c r="G40" s="151"/>
    </row>
    <row r="41" spans="1:7" ht="18" customHeight="1">
      <c r="B41" s="13"/>
      <c r="C41" s="130"/>
      <c r="D41" s="129"/>
      <c r="E41" s="129"/>
      <c r="F41" s="129"/>
    </row>
    <row r="42" spans="1:7" ht="18" customHeight="1">
      <c r="B42" s="13"/>
      <c r="C42" s="130"/>
      <c r="D42" s="129"/>
      <c r="E42" s="129"/>
      <c r="F42" s="129"/>
    </row>
    <row r="43" spans="1:7" ht="18" customHeight="1">
      <c r="B43" s="13"/>
      <c r="C43" s="130"/>
      <c r="D43" s="129"/>
      <c r="E43" s="129"/>
      <c r="F43" s="129"/>
    </row>
    <row r="44" spans="1:7" ht="18" customHeight="1">
      <c r="B44" s="21" t="s">
        <v>22</v>
      </c>
      <c r="C44" s="22" t="s">
        <v>77</v>
      </c>
      <c r="E44" s="129"/>
      <c r="F44" s="129"/>
    </row>
    <row r="45" spans="1:7" ht="18" customHeight="1">
      <c r="C45" s="17" t="s">
        <v>78</v>
      </c>
      <c r="E45" s="129"/>
      <c r="F45" s="129"/>
    </row>
    <row r="46" spans="1:7" ht="13.5" customHeight="1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6">
    <mergeCell ref="A40:G40"/>
    <mergeCell ref="A1:F1"/>
    <mergeCell ref="A5:F5"/>
    <mergeCell ref="A15:A16"/>
    <mergeCell ref="B15:B16"/>
    <mergeCell ref="C15:C16"/>
    <mergeCell ref="D15:D16"/>
    <mergeCell ref="E15:E16"/>
    <mergeCell ref="F15:F16"/>
    <mergeCell ref="D38:F38"/>
    <mergeCell ref="C27:D27"/>
    <mergeCell ref="D35:F35"/>
    <mergeCell ref="A30:F30"/>
    <mergeCell ref="A31:G31"/>
    <mergeCell ref="A34:G34"/>
    <mergeCell ref="A37:G37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99"/>
  <sheetViews>
    <sheetView showGridLines="0" view="pageBreakPreview" topLeftCell="A16" zoomScaleNormal="100" workbookViewId="0">
      <selection activeCell="E18" sqref="E18"/>
    </sheetView>
  </sheetViews>
  <sheetFormatPr defaultColWidth="0" defaultRowHeight="21.75" zeroHeight="1"/>
  <cols>
    <col min="1" max="1" width="1.33203125" style="1" customWidth="1"/>
    <col min="2" max="2" width="10.33203125" style="1" customWidth="1"/>
    <col min="3" max="3" width="53.83203125" style="1" customWidth="1"/>
    <col min="4" max="4" width="23.6640625" style="1" customWidth="1"/>
    <col min="5" max="5" width="25.6640625" style="1" customWidth="1"/>
    <col min="6" max="6" width="1.1640625" style="1" customWidth="1"/>
    <col min="7" max="16384" width="0" style="1" hidden="1"/>
  </cols>
  <sheetData>
    <row r="1" spans="2:5" ht="21.75" customHeight="1">
      <c r="B1" s="13"/>
      <c r="C1" s="14" t="s">
        <v>81</v>
      </c>
      <c r="D1" s="59"/>
      <c r="E1" s="118" t="s">
        <v>82</v>
      </c>
    </row>
    <row r="2" spans="2:5" ht="27.75" customHeight="1">
      <c r="B2" s="154" t="s">
        <v>83</v>
      </c>
      <c r="C2" s="154"/>
      <c r="D2" s="154"/>
      <c r="E2" s="154"/>
    </row>
    <row r="3" spans="2:5" ht="28.5" customHeight="1">
      <c r="B3" s="3" t="s">
        <v>2</v>
      </c>
      <c r="C3" s="34"/>
      <c r="D3" s="34"/>
      <c r="E3" s="34"/>
    </row>
    <row r="4" spans="2:5">
      <c r="B4" s="3" t="str">
        <f>'ปร.4 (ก)'!$A$6</f>
        <v>ชื่อโครงการ : ปรับปรุงสำนักงาน STEMI.</v>
      </c>
      <c r="C4" s="35"/>
      <c r="D4" s="35"/>
      <c r="E4" s="35"/>
    </row>
    <row r="5" spans="2:5">
      <c r="B5" s="35" t="s">
        <v>84</v>
      </c>
      <c r="C5" s="96" t="str">
        <f>'ปร.4 (ก)'!$F$7</f>
        <v>42/58</v>
      </c>
      <c r="D5" s="35"/>
      <c r="E5" s="35"/>
    </row>
    <row r="6" spans="2:5">
      <c r="B6" s="32" t="str">
        <f>'ปร.4 (ก)'!$A$8</f>
        <v>เจ้าของโครงการ : คุณสุเพียร โภคทิพย์</v>
      </c>
      <c r="C6" s="35"/>
      <c r="D6" s="35"/>
      <c r="E6" s="35"/>
    </row>
    <row r="7" spans="2:5">
      <c r="B7" s="35" t="s">
        <v>85</v>
      </c>
      <c r="C7" s="35"/>
      <c r="D7" s="35"/>
      <c r="E7" s="35"/>
    </row>
    <row r="8" spans="2:5">
      <c r="B8" s="35" t="s">
        <v>86</v>
      </c>
      <c r="C8" s="124">
        <f>'ปร.5(ก)'!$C$13</f>
        <v>21</v>
      </c>
      <c r="D8" s="122" t="str">
        <f>'ปร.4 (ก)'!$H$9</f>
        <v>พฤศจิกายน</v>
      </c>
      <c r="E8" s="123">
        <f>'ปร.4 (ก)'!$J$9</f>
        <v>2559</v>
      </c>
    </row>
    <row r="9" spans="2:5">
      <c r="B9" s="131"/>
      <c r="C9" s="132"/>
      <c r="D9" s="133"/>
      <c r="E9" s="134"/>
    </row>
    <row r="10" spans="2:5">
      <c r="B10" s="131" t="s">
        <v>87</v>
      </c>
      <c r="C10" s="132"/>
      <c r="D10" s="133"/>
      <c r="E10" s="134"/>
    </row>
    <row r="11" spans="2:5">
      <c r="B11" s="131"/>
      <c r="C11" s="134" t="s">
        <v>88</v>
      </c>
      <c r="D11" s="133"/>
      <c r="E11" s="134"/>
    </row>
    <row r="12" spans="2:5" ht="26.25" customHeight="1" thickBot="1">
      <c r="B12" s="15"/>
      <c r="C12" s="15"/>
      <c r="D12" s="15"/>
      <c r="E12" s="51" t="s">
        <v>14</v>
      </c>
    </row>
    <row r="13" spans="2:5" ht="22.5" thickTop="1">
      <c r="B13" s="155" t="s">
        <v>15</v>
      </c>
      <c r="C13" s="155" t="s">
        <v>16</v>
      </c>
      <c r="D13" s="155" t="s">
        <v>89</v>
      </c>
      <c r="E13" s="155" t="s">
        <v>22</v>
      </c>
    </row>
    <row r="14" spans="2:5" ht="22.5" thickBot="1">
      <c r="B14" s="156"/>
      <c r="C14" s="156"/>
      <c r="D14" s="157"/>
      <c r="E14" s="156"/>
    </row>
    <row r="15" spans="2:5" ht="22.5" thickTop="1">
      <c r="B15" s="16">
        <v>1</v>
      </c>
      <c r="C15" s="91" t="s">
        <v>90</v>
      </c>
      <c r="D15" s="16">
        <f>'ปร.5(ก)'!$E$27</f>
        <v>65068</v>
      </c>
      <c r="E15" s="16"/>
    </row>
    <row r="16" spans="2:5">
      <c r="B16" s="16"/>
      <c r="C16" s="16" t="s">
        <v>91</v>
      </c>
      <c r="D16" s="16">
        <f>D15*0.3074</f>
        <v>20001.903200000001</v>
      </c>
      <c r="E16" s="16"/>
    </row>
    <row r="17" spans="2:8">
      <c r="B17" s="16">
        <v>2</v>
      </c>
      <c r="C17" s="16" t="s">
        <v>92</v>
      </c>
      <c r="D17" s="16">
        <f>'ปร.5(ข)'!$E$27</f>
        <v>32330</v>
      </c>
      <c r="E17" s="16"/>
    </row>
    <row r="18" spans="2:8">
      <c r="B18" s="16"/>
      <c r="C18" s="16" t="s">
        <v>93</v>
      </c>
      <c r="D18" s="117">
        <f>D17*7/100</f>
        <v>2263.1</v>
      </c>
      <c r="E18" s="16"/>
    </row>
    <row r="19" spans="2:8">
      <c r="B19" s="16"/>
      <c r="C19" s="91"/>
      <c r="D19" s="16" t="s">
        <v>74</v>
      </c>
      <c r="E19" s="16"/>
    </row>
    <row r="20" spans="2:8">
      <c r="B20" s="16" t="s">
        <v>74</v>
      </c>
      <c r="C20" s="55" t="s">
        <v>94</v>
      </c>
      <c r="D20" s="16" t="s">
        <v>74</v>
      </c>
      <c r="E20" s="16"/>
    </row>
    <row r="21" spans="2:8">
      <c r="B21" s="16" t="s">
        <v>74</v>
      </c>
      <c r="C21" s="56" t="s">
        <v>95</v>
      </c>
      <c r="D21" s="16" t="s">
        <v>74</v>
      </c>
      <c r="E21" s="16"/>
    </row>
    <row r="22" spans="2:8">
      <c r="B22" s="16"/>
      <c r="C22" s="56" t="s">
        <v>96</v>
      </c>
      <c r="D22" s="16" t="s">
        <v>74</v>
      </c>
      <c r="E22" s="16"/>
    </row>
    <row r="23" spans="2:8">
      <c r="B23" s="16"/>
      <c r="C23" s="57" t="s">
        <v>97</v>
      </c>
      <c r="D23" s="16" t="s">
        <v>74</v>
      </c>
      <c r="E23" s="16"/>
    </row>
    <row r="24" spans="2:8" ht="22.5" thickBot="1">
      <c r="B24" s="40"/>
      <c r="C24" s="58" t="s">
        <v>98</v>
      </c>
      <c r="D24" s="40" t="s">
        <v>74</v>
      </c>
      <c r="E24" s="40"/>
    </row>
    <row r="25" spans="2:8" s="26" customFormat="1" ht="27.75" customHeight="1" thickTop="1">
      <c r="B25" s="158" t="s">
        <v>99</v>
      </c>
      <c r="C25" s="52" t="s">
        <v>100</v>
      </c>
      <c r="D25" s="60">
        <f>SUM(D15:D24)</f>
        <v>119663.00320000001</v>
      </c>
      <c r="E25" s="47"/>
      <c r="F25" s="24" t="s">
        <v>74</v>
      </c>
      <c r="G25" s="25"/>
    </row>
    <row r="26" spans="2:8" s="26" customFormat="1" ht="26.25" customHeight="1" thickBot="1">
      <c r="B26" s="159"/>
      <c r="C26" s="45" t="s">
        <v>101</v>
      </c>
      <c r="D26" s="61">
        <v>119600</v>
      </c>
      <c r="E26" s="46"/>
      <c r="F26" s="25" t="s">
        <v>74</v>
      </c>
      <c r="G26" s="25"/>
    </row>
    <row r="27" spans="2:8" s="26" customFormat="1" ht="17.25" customHeight="1" thickTop="1">
      <c r="B27" s="159"/>
      <c r="E27" s="44"/>
      <c r="F27" s="25"/>
      <c r="G27" s="25"/>
    </row>
    <row r="28" spans="2:8" s="26" customFormat="1" ht="33" customHeight="1" thickBot="1">
      <c r="B28" s="160"/>
      <c r="C28" s="48" t="str">
        <f>CONCATENATE("ราคากลาง                (",BAHTTEXT(D26),")")</f>
        <v>ราคากลาง                (หนึ่งแสนหนึ่งหมื่นเก้าพันหกร้อยบาทถ้วน)</v>
      </c>
      <c r="D28" s="49"/>
      <c r="E28" s="50"/>
      <c r="F28" s="27"/>
      <c r="G28" s="23"/>
    </row>
    <row r="29" spans="2:8" s="26" customFormat="1" ht="15.75" customHeight="1" thickTop="1">
      <c r="B29" s="25"/>
      <c r="C29" s="28"/>
      <c r="D29" s="23"/>
      <c r="E29" s="23"/>
      <c r="F29" s="23"/>
      <c r="G29" s="23"/>
    </row>
    <row r="30" spans="2:8" s="26" customFormat="1" ht="15.75" customHeight="1">
      <c r="B30" s="161" t="s">
        <v>102</v>
      </c>
      <c r="C30" s="161"/>
      <c r="D30" s="161"/>
      <c r="E30" s="161"/>
      <c r="F30" s="161"/>
      <c r="G30" s="161"/>
      <c r="H30" s="1"/>
    </row>
    <row r="31" spans="2:8" s="26" customFormat="1" ht="15.75" customHeight="1">
      <c r="B31" s="162" t="s">
        <v>103</v>
      </c>
      <c r="C31" s="162"/>
      <c r="D31" s="162"/>
      <c r="E31" s="162"/>
      <c r="F31" s="162"/>
      <c r="G31" s="162"/>
      <c r="H31" s="162"/>
    </row>
    <row r="32" spans="2:8" s="26" customFormat="1" ht="15.75" customHeight="1">
      <c r="C32" s="25"/>
      <c r="D32" s="28"/>
      <c r="E32" s="23"/>
      <c r="F32" s="23"/>
      <c r="G32" s="23"/>
      <c r="H32" s="23"/>
    </row>
    <row r="33" spans="2:8" s="26" customFormat="1" ht="18" customHeight="1">
      <c r="B33" s="95" t="s">
        <v>104</v>
      </c>
      <c r="C33" s="163"/>
      <c r="D33" s="164"/>
      <c r="E33" s="164"/>
      <c r="F33" s="164"/>
      <c r="G33" s="164"/>
      <c r="H33" s="23"/>
    </row>
    <row r="34" spans="2:8" s="26" customFormat="1" ht="18" customHeight="1">
      <c r="B34" s="151" t="s">
        <v>105</v>
      </c>
      <c r="C34" s="151"/>
      <c r="D34" s="151"/>
      <c r="E34" s="151"/>
      <c r="F34" s="151"/>
      <c r="G34" s="151"/>
      <c r="H34" s="151"/>
    </row>
    <row r="35" spans="2:8" s="26" customFormat="1" ht="18" customHeight="1">
      <c r="B35" s="1"/>
      <c r="C35" s="95"/>
      <c r="D35" s="135"/>
      <c r="E35" s="146"/>
      <c r="F35" s="146"/>
      <c r="G35" s="146"/>
      <c r="H35" s="95"/>
    </row>
    <row r="36" spans="2:8" s="26" customFormat="1" ht="18" customHeight="1">
      <c r="B36" s="95" t="s">
        <v>107</v>
      </c>
      <c r="C36" s="163"/>
      <c r="D36" s="164"/>
      <c r="E36" s="164"/>
      <c r="F36" s="164"/>
      <c r="G36" s="164"/>
      <c r="H36" s="23"/>
    </row>
    <row r="37" spans="2:8" s="26" customFormat="1" ht="18" customHeight="1">
      <c r="B37" s="151" t="s">
        <v>106</v>
      </c>
      <c r="C37" s="151"/>
      <c r="D37" s="151"/>
      <c r="E37" s="151"/>
      <c r="F37" s="151"/>
      <c r="G37" s="151"/>
      <c r="H37" s="151"/>
    </row>
    <row r="38" spans="2:8" s="26" customFormat="1" ht="18" customHeight="1">
      <c r="B38" s="1"/>
      <c r="C38" s="1"/>
      <c r="D38" s="135"/>
      <c r="E38" s="146"/>
      <c r="F38" s="146"/>
      <c r="G38" s="146"/>
      <c r="H38" s="13"/>
    </row>
    <row r="39" spans="2:8" s="26" customFormat="1" ht="18" customHeight="1">
      <c r="B39" s="95" t="s">
        <v>109</v>
      </c>
      <c r="C39" s="163"/>
      <c r="D39" s="164"/>
      <c r="E39" s="164"/>
      <c r="F39" s="164"/>
      <c r="G39" s="164"/>
      <c r="H39" s="23"/>
    </row>
    <row r="40" spans="2:8" s="26" customFormat="1" ht="15.75" customHeight="1">
      <c r="B40" s="151" t="s">
        <v>108</v>
      </c>
      <c r="C40" s="151"/>
      <c r="D40" s="151"/>
      <c r="E40" s="151"/>
      <c r="F40" s="151"/>
      <c r="G40" s="151"/>
      <c r="H40" s="151"/>
    </row>
    <row r="41" spans="2:8" s="26" customFormat="1" ht="15.75" customHeight="1">
      <c r="B41" s="25"/>
      <c r="C41" s="28"/>
      <c r="D41" s="23"/>
      <c r="E41" s="23"/>
      <c r="F41" s="23"/>
      <c r="G41" s="23"/>
    </row>
    <row r="42" spans="2:8" s="26" customFormat="1" ht="20.25" customHeight="1">
      <c r="B42" s="21" t="s">
        <v>22</v>
      </c>
      <c r="C42" s="22" t="s">
        <v>77</v>
      </c>
      <c r="D42" s="1"/>
      <c r="E42" s="1"/>
    </row>
    <row r="43" spans="2:8" s="26" customFormat="1" ht="15" customHeight="1">
      <c r="B43" s="1"/>
      <c r="C43" s="17" t="s">
        <v>78</v>
      </c>
      <c r="D43" s="1"/>
      <c r="E43" s="1"/>
    </row>
    <row r="44" spans="2:8"/>
    <row r="45" spans="2:8"/>
    <row r="46" spans="2:8"/>
    <row r="47" spans="2:8"/>
    <row r="48" spans="2: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</sheetData>
  <mergeCells count="13">
    <mergeCell ref="E35:G35"/>
    <mergeCell ref="B37:H37"/>
    <mergeCell ref="E38:G38"/>
    <mergeCell ref="B40:H40"/>
    <mergeCell ref="B2:E2"/>
    <mergeCell ref="B13:B14"/>
    <mergeCell ref="C13:C14"/>
    <mergeCell ref="E13:E14"/>
    <mergeCell ref="D13:D14"/>
    <mergeCell ref="B25:B28"/>
    <mergeCell ref="B30:G30"/>
    <mergeCell ref="B31:H31"/>
    <mergeCell ref="B34:H34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ปร.4 (ก)</vt:lpstr>
      <vt:lpstr>ปร.4 (ข)</vt:lpstr>
      <vt:lpstr>ปร.5(ก)</vt:lpstr>
      <vt:lpstr>ปร.5(ข)</vt:lpstr>
      <vt:lpstr>ปร.6</vt:lpstr>
      <vt:lpstr>'ปร.4 (ก)'!Print_Titles</vt:lpstr>
      <vt:lpstr>'ปร.4 (ข)'!Print_Titles</vt:lpstr>
    </vt:vector>
  </TitlesOfParts>
  <Manager/>
  <Company>กรมโยธาธิการ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สุชาติ ภูรีสารศัพท์</dc:creator>
  <cp:keywords/>
  <dc:description/>
  <cp:lastModifiedBy>ADMIN</cp:lastModifiedBy>
  <cp:revision/>
  <cp:lastPrinted>2017-03-09T08:04:19Z</cp:lastPrinted>
  <dcterms:created xsi:type="dcterms:W3CDTF">1999-12-06T05:31:38Z</dcterms:created>
  <dcterms:modified xsi:type="dcterms:W3CDTF">2017-03-09T08:10:32Z</dcterms:modified>
  <cp:category/>
  <cp:contentStatus/>
</cp:coreProperties>
</file>